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5625" yWindow="165" windowWidth="12450" windowHeight="6735" tabRatio="909"/>
  </bookViews>
  <sheets>
    <sheet name="累計明細表- 以類型分" sheetId="5" r:id="rId1"/>
  </sheets>
  <definedNames>
    <definedName name="_xlnm._FilterDatabase" localSheetId="0" hidden="1">'累計明細表- 以類型分'!$A$3:$AF$20</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0" i="5" l="1"/>
  <c r="P20" i="5"/>
  <c r="AD19" i="5"/>
  <c r="AC19" i="5"/>
  <c r="P19" i="5"/>
  <c r="AC18" i="5"/>
  <c r="P18" i="5"/>
  <c r="AD18" i="5" s="1"/>
  <c r="AC17" i="5"/>
  <c r="P17" i="5"/>
  <c r="AC16" i="5"/>
  <c r="AD16" i="5" s="1"/>
  <c r="P16" i="5"/>
  <c r="AC15" i="5"/>
  <c r="AE15" i="5" s="1"/>
  <c r="P15" i="5"/>
  <c r="AC14" i="5"/>
  <c r="P14" i="5"/>
  <c r="AC13" i="5"/>
  <c r="P13" i="5"/>
  <c r="AD13" i="5" s="1"/>
  <c r="AE13" i="5" s="1"/>
  <c r="AE12" i="5"/>
  <c r="AC12" i="5"/>
  <c r="P12" i="5"/>
  <c r="AD12" i="5" s="1"/>
  <c r="AC11" i="5"/>
  <c r="AE11" i="5" s="1"/>
  <c r="P11" i="5"/>
  <c r="AC10" i="5"/>
  <c r="AE10" i="5" s="1"/>
  <c r="P10" i="5"/>
  <c r="AD10" i="5" s="1"/>
  <c r="AC9" i="5"/>
  <c r="P9" i="5"/>
  <c r="AD9" i="5" s="1"/>
  <c r="AE9" i="5" s="1"/>
  <c r="AC8" i="5"/>
  <c r="AD8" i="5" s="1"/>
  <c r="AE8" i="5" s="1"/>
  <c r="P8" i="5"/>
  <c r="AC7" i="5"/>
  <c r="AE7" i="5" s="1"/>
  <c r="P7" i="5"/>
  <c r="AC6" i="5"/>
  <c r="P6" i="5"/>
  <c r="AC5" i="5"/>
  <c r="P5" i="5"/>
  <c r="AD5" i="5" s="1"/>
  <c r="AE5" i="5" s="1"/>
  <c r="AD4" i="5"/>
  <c r="AE4" i="5" s="1"/>
  <c r="AC4" i="5"/>
  <c r="P4" i="5"/>
  <c r="AD6" i="5" l="1"/>
  <c r="AE6" i="5" s="1"/>
  <c r="AD11" i="5"/>
  <c r="AD14" i="5"/>
  <c r="AE14" i="5" s="1"/>
  <c r="AD17" i="5"/>
  <c r="AE17" i="5" s="1"/>
  <c r="AD15" i="5"/>
  <c r="AD7" i="5"/>
  <c r="AE16" i="5"/>
  <c r="AE18" i="5"/>
  <c r="AE19" i="5"/>
  <c r="AD20" i="5"/>
  <c r="AE20" i="5" s="1"/>
</calcChain>
</file>

<file path=xl/sharedStrings.xml><?xml version="1.0" encoding="utf-8"?>
<sst xmlns="http://schemas.openxmlformats.org/spreadsheetml/2006/main" count="481" uniqueCount="65">
  <si>
    <t>差值</t>
    <phoneticPr fontId="1" type="noConversion"/>
  </si>
  <si>
    <t>遊客人次計算方式</t>
    <phoneticPr fontId="1" type="noConversion"/>
  </si>
  <si>
    <t>成長率
(%)</t>
    <phoneticPr fontId="1" type="noConversion"/>
  </si>
  <si>
    <t>類型
Type</t>
    <phoneticPr fontId="1" type="noConversion"/>
  </si>
  <si>
    <t>觀光遊憩區
Scenic Spots</t>
    <phoneticPr fontId="1" type="noConversion"/>
  </si>
  <si>
    <t>縣市
City/Country</t>
    <phoneticPr fontId="1" type="noConversion"/>
  </si>
  <si>
    <t/>
  </si>
  <si>
    <t>國家公園
National Parks</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</si>
  <si>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</si>
  <si>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</si>
  <si>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</si>
  <si>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</si>
  <si>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</si>
  <si>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門票數</t>
  </si>
  <si>
    <t>國家級風景特定區
National Scenic Areas</t>
  </si>
  <si>
    <t>電子計數器</t>
  </si>
  <si>
    <t xml:space="preserve">    獅頭山風景區(苗栗地區)
    Lion’s Head Mountain Scenic Area-Miaoli</t>
  </si>
  <si>
    <t xml:space="preserve">停車數概估、門票數統計及車流數概估 </t>
  </si>
  <si>
    <t>休閒農業區及休閒農場
Leisure Agriculture Areas and Leisure Farm</t>
  </si>
  <si>
    <t>飛牛牧場
Flying Cow Ranch</t>
  </si>
  <si>
    <t>觀光地區
Tourist Areas</t>
  </si>
  <si>
    <t>舊山線鐵道自行車
Old Mountain Line Rail Bike</t>
  </si>
  <si>
    <t>三義水美木雕街
SANYI SHUEI-MEI WOOD SCULPTURE STREET</t>
  </si>
  <si>
    <t>電信數據</t>
  </si>
  <si>
    <t>龍鳳漁港
LONGFENG FISHING PORT</t>
  </si>
  <si>
    <t>尚順育樂世界
Shang Shun World</t>
  </si>
  <si>
    <t>博物館
Museums</t>
  </si>
  <si>
    <t>臺灣客家文化館
Taiwan HAKKA Museum</t>
  </si>
  <si>
    <t>木雕博物館
Miaoli Woodsculpture Museum</t>
  </si>
  <si>
    <t>宗教場所
Temples</t>
  </si>
  <si>
    <t>白沙屯拱天宮
BAISHATUN GONG-TIEN TEMPLE</t>
  </si>
  <si>
    <t>其他
Others</t>
  </si>
  <si>
    <t>香格里拉樂園
Shangrila Paradise</t>
  </si>
  <si>
    <t>西湖渡假村
West Lake Resortopia</t>
  </si>
  <si>
    <t>大湖草莓文化館
Dahu Strawberry Culture Museum</t>
  </si>
  <si>
    <t>以停車數估算</t>
  </si>
  <si>
    <t>客家大院
Hakka courtyard</t>
  </si>
  <si>
    <t>停車數估算</t>
  </si>
  <si>
    <t>客家圓樓
Hakka Round House</t>
  </si>
  <si>
    <t>111年9月主要觀光遊憩據點遊客人次累計表
Visitors to the Principal Scenic Spots in Taiwan
September,2022</t>
  </si>
  <si>
    <t>111年
1月</t>
  </si>
  <si>
    <t>111年
2月</t>
  </si>
  <si>
    <t>111年
3月</t>
  </si>
  <si>
    <t>111年
4月</t>
  </si>
  <si>
    <t>111年
5月</t>
  </si>
  <si>
    <t>111年
6月</t>
  </si>
  <si>
    <t>111年
7月</t>
  </si>
  <si>
    <t>111年
8月</t>
  </si>
  <si>
    <t>111年
9月</t>
  </si>
  <si>
    <t>111年
10月</t>
  </si>
  <si>
    <t>111年
11月</t>
  </si>
  <si>
    <t>111年
12月</t>
  </si>
  <si>
    <t>110年
1月</t>
  </si>
  <si>
    <t>110年
2月</t>
  </si>
  <si>
    <t>110年
3月</t>
  </si>
  <si>
    <t>110年
4月</t>
  </si>
  <si>
    <t>110年
5月</t>
  </si>
  <si>
    <t>110年
6月</t>
  </si>
  <si>
    <t>110年
7月</t>
  </si>
  <si>
    <t>110年
8月</t>
  </si>
  <si>
    <t>110年
9月</t>
  </si>
  <si>
    <t>110年
10月</t>
  </si>
  <si>
    <t>110年
11月</t>
  </si>
  <si>
    <t>110年
12月</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</si>
  <si>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1.本資料係各別觀光遊憩據點之遊客人數，其總和非國內國民旅遊之總人次，111年據點共340處。
2. .遊憩區分類係區分為國家公園、國家級風景特定區 、直轄市級及縣(市)級風景特定區、森林遊樂區、自然人文生態景觀區、休閒農業區及休閒農場、觀光地區、博物館、宗教場所及其他。							
註1：111年刪除據點南元休閒農場 (Nan Yuan Resort Farm)和臺灣鹽博物館
 (Taiwan Salt Museum)2處。							
註2：111年新增據點龍潭觀光大池(Longtan Large Tourist Pond)、白沙屯拱天宮
 (BAISHATUN GONG-TIEN TEMPLE)、三義水美木雕街(SANYI SHUEI-MEI WOOD SCULPTURE STREET)、龍鳳漁港(LONGFENG FISHING PORT)、尚順育樂世界(Shang Shun World)、高跟鞋教堂(High-Heel Wedding Church)、台南美術館(Tainan Art Museum)、 台南山上花園水道博物館(Tainan SHAN–SHANG Garden And Old Waterworks Museum)、勝利星村創意生活園區(V.I.P ZONE Shengli Star Village V.I.P ZONE)、台電南部展示館(Taipower Exhibit Center in Southern Taiwan)、林後四林平地森林園區(Linhousilin Forest Park)、龍泉觀光啤酒廠(Taiwan Long Chuan Tourist Brewery)、屏東酒廠(內埔)(Pingtung Distillery)、山川琉璃吊橋(LiouLi Bridge)、車城福安宮(Checheng FuanTemple) 、赤科山(Chike Mountain)及六十石山(Liushishi Mountain)17處。
註3：111年調整1處據點分類、15處統計方法、1處座落縣市及8處據點名稱。	
註4:原獅頭山風景區因橫跨新竹縣與苗栗縣，八卦山風景區因橫跨彰化縣與南投縣。自111年起，獅頭山風景區分為獅頭山風景區（新竹地區）、獅頭山風景區（苗栗地區），八卦山風景區分為八卦山風景區（南投地區）、八卦山風景區（彰化地區）。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natural and cultural ecological landscape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</si>
</sst>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9" x14ac:knownFonts="1">
    <font>
      <sz val="12"/>
      <color theme="1"/>
      <name val="新細明體"/>
      <family val="2"/>
      <charset val="136"/>
      <scheme val="minor"/>
    </font>
    <font>
      <sz val="9"/>
      <name val="新細明體"/>
      <family val="2"/>
      <charset val="136"/>
      <scheme val="minor"/>
    </font>
    <font>
      <sz val="10"/>
      <color theme="1"/>
      <name val="新細明體"/>
      <family val="2"/>
      <charset val="136"/>
      <scheme val="minor"/>
    </font>
    <font>
      <sz val="10"/>
      <color theme="1"/>
      <name val="新細明體"/>
      <family val="1"/>
      <charset val="136"/>
      <scheme val="minor"/>
    </font>
    <font>
      <sz val="11"/>
      <color theme="1"/>
      <name val="新細明體"/>
      <family val="2"/>
      <charset val="136"/>
      <scheme val="minor"/>
    </font>
    <font>
      <sz val="11"/>
      <color theme="1"/>
      <name val="新細明體"/>
      <family val="1"/>
      <charset val="136"/>
      <scheme val="minor"/>
    </font>
    <font>
      <b/>
      <sz val="16"/>
      <color theme="1"/>
      <name val="標楷體"/>
      <family val="4"/>
      <charset val="136"/>
    </font>
    <font>
      <sz val="12"/>
      <color theme="1"/>
      <name val="標楷體"/>
      <family val="4"/>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
    <xf numFmtId="0" fontId="0" fillId="0" borderId="0" xfId="0">
      <alignment vertical="center"/>
    </xf>
    <xf numFmtId="0" fontId="0" fillId="0" borderId="0" xfId="0" applyAlignment="1">
      <alignment horizontal="center"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7" fillId="0" borderId="0" xfId="0" applyFont="1">
      <alignment vertical="center"/>
    </xf>
    <xf numFmtId="176" fontId="3" fillId="0" borderId="1" xfId="0" applyNumberFormat="1" applyFont="1" applyBorder="1" applyAlignment="1">
      <alignment horizontal="right" vertical="center"/>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177" fontId="3" fillId="0" borderId="1" xfId="0" applyNumberFormat="1" applyFont="1" applyBorder="1">
      <alignment vertical="center"/>
    </xf>
    <xf numFmtId="177" fontId="0" fillId="0" borderId="1" xfId="0" applyNumberFormat="1" applyBorder="1" applyAlignment="1">
      <alignment horizontal="right" vertical="center"/>
    </xf>
    <xf numFmtId="0" fontId="8" fillId="0" borderId="0" xfId="0" applyFont="1" applyAlignment="1">
      <alignment horizontal="left" vertical="top" wrapText="1"/>
    </xf>
    <xf numFmtId="0" fontId="0" fillId="0" borderId="0" xfId="0" applyAlignment="1">
      <alignment vertical="center"/>
    </xf>
    <xf numFmtId="0" fontId="2" fillId="0" borderId="1" xfId="0" applyFont="1" applyBorder="1" applyAlignment="1">
      <alignment vertical="center" wrapText="1"/>
    </xf>
    <xf numFmtId="0" fontId="6"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id="{62F939B6-93AF-4DB8-9C6B-D6C7DFDC589F}" name="Office Theme"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abSelected="1" zoomScale="90" zoomScaleNormal="90" workbookViewId="0">
      <pane xSplit="3" ySplit="3" topLeftCell="D4" activePane="bottomRight" state="frozen"/>
      <selection pane="topRight" activeCell="D1" sqref="D1"/>
      <selection pane="bottomLeft" activeCell="A4" sqref="A4"/>
      <selection pane="bottomRight" activeCell="Y19" sqref="Y19"/>
    </sheetView>
  </sheetViews>
  <sheetFormatPr defaultRowHeight="16.5" x14ac:dyDescent="0.25"/>
  <cols>
    <col min="1" max="1" width="22.875" customWidth="1"/>
    <col min="2" max="2" width="20.625" customWidth="1"/>
    <col min="3" max="3" width="15.625" customWidth="1"/>
    <col min="4" max="4" width="6.5" hidden="1" bestFit="1" customWidth="1"/>
    <col min="5" max="11" width="6.5" hidden="1" bestFit="1" customWidth="1" collapsed="1"/>
    <col min="12" max="12" width="7.875" bestFit="1" customWidth="1" collapsed="1"/>
    <col min="13" max="15" width="6.5" hidden="1" bestFit="1" customWidth="1" collapsed="1"/>
    <col min="16" max="16" width="8.25" bestFit="1" customWidth="1"/>
    <col min="17" max="17" width="7.75" hidden="1" customWidth="1"/>
    <col min="18" max="18" width="8.375" hidden="1" customWidth="1"/>
    <col min="19" max="24" width="8.375" hidden="1" customWidth="1" collapsed="1"/>
    <col min="25" max="25" width="8.375" customWidth="1" collapsed="1"/>
    <col min="26" max="28" width="8.375" hidden="1" customWidth="1" collapsed="1"/>
    <col min="29" max="29" width="9.125" bestFit="1" customWidth="1"/>
    <col min="30" max="30" width="9.375" customWidth="1"/>
    <col min="31" max="31" width="7.875" bestFit="1" customWidth="1"/>
    <col min="32" max="32" width="18.375" bestFit="1" customWidth="1"/>
  </cols>
  <sheetData>
    <row r="1" spans="1:32" s="7" customFormat="1" ht="62.25" customHeight="1" x14ac:dyDescent="0.25">
      <c r="A1" s="16" t="s">
        <v>39</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row>
    <row r="2" spans="1:32" ht="6.75" customHeight="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2" s="6" customFormat="1" ht="31.5" x14ac:dyDescent="0.25">
      <c r="A3" s="10" t="s">
        <v>3</v>
      </c>
      <c r="B3" s="5" t="s">
        <v>4</v>
      </c>
      <c r="C3" s="5" t="s">
        <v>5</v>
      </c>
      <c r="D3" s="5" t="s">
        <v>40</v>
      </c>
      <c r="E3" s="5" t="s">
        <v>41</v>
      </c>
      <c r="F3" s="5" t="s">
        <v>42</v>
      </c>
      <c r="G3" s="5" t="s">
        <v>43</v>
      </c>
      <c r="H3" s="5" t="s">
        <v>44</v>
      </c>
      <c r="I3" s="5" t="s">
        <v>45</v>
      </c>
      <c r="J3" s="5" t="s">
        <v>46</v>
      </c>
      <c r="K3" s="5" t="s">
        <v>47</v>
      </c>
      <c r="L3" s="5" t="s">
        <v>48</v>
      </c>
      <c r="M3" s="5" t="s">
        <v>49</v>
      </c>
      <c r="N3" s="5" t="s">
        <v>50</v>
      </c>
      <c r="O3" s="5" t="s">
        <v>51</v>
      </c>
      <c r="P3" s="5" t="s">
        <v>48</v>
      </c>
      <c r="Q3" s="5" t="s">
        <v>52</v>
      </c>
      <c r="R3" s="5" t="s">
        <v>53</v>
      </c>
      <c r="S3" s="5" t="s">
        <v>54</v>
      </c>
      <c r="T3" s="5" t="s">
        <v>55</v>
      </c>
      <c r="U3" s="5" t="s">
        <v>56</v>
      </c>
      <c r="V3" s="5" t="s">
        <v>57</v>
      </c>
      <c r="W3" s="5" t="s">
        <v>58</v>
      </c>
      <c r="X3" s="5" t="s">
        <v>59</v>
      </c>
      <c r="Y3" s="5" t="s">
        <v>60</v>
      </c>
      <c r="Z3" s="5" t="s">
        <v>61</v>
      </c>
      <c r="AA3" s="5" t="s">
        <v>62</v>
      </c>
      <c r="AB3" s="5" t="s">
        <v>63</v>
      </c>
      <c r="AC3" s="5" t="s">
        <v>60</v>
      </c>
      <c r="AD3" s="4" t="s">
        <v>0</v>
      </c>
      <c r="AE3" s="5" t="s">
        <v>2</v>
      </c>
      <c r="AF3" s="4" t="s">
        <v>1</v>
      </c>
    </row>
    <row r="4" spans="1:32" ht="28.5" x14ac:dyDescent="0.25">
      <c r="A4" s="15" t="s">
        <v>7</v>
      </c>
      <c r="B4" s="3" t="s">
        <v>8</v>
      </c>
      <c r="C4" s="9" t="s">
        <v>9</v>
      </c>
      <c r="D4" s="11" t="s">
        <v>6</v>
      </c>
      <c r="E4" s="11" t="s">
        <v>6</v>
      </c>
      <c r="F4" s="11" t="s">
        <v>6</v>
      </c>
      <c r="G4" s="11" t="s">
        <v>6</v>
      </c>
      <c r="H4" s="11" t="s">
        <v>6</v>
      </c>
      <c r="I4" s="11" t="s">
        <v>6</v>
      </c>
      <c r="J4" s="11" t="s">
        <v>6</v>
      </c>
      <c r="K4" s="11" t="s">
        <v>6</v>
      </c>
      <c r="L4" s="11">
        <v>26244</v>
      </c>
      <c r="M4" s="11" t="s">
        <v>6</v>
      </c>
      <c r="N4" s="11" t="s">
        <v>6</v>
      </c>
      <c r="O4" s="11" t="s">
        <v>6</v>
      </c>
      <c r="P4" s="11">
        <f>SUM(D4:O4)</f>
        <v>26244</v>
      </c>
      <c r="Q4" s="11" t="s">
        <v>6</v>
      </c>
      <c r="R4" s="11" t="s">
        <v>6</v>
      </c>
      <c r="S4" s="11" t="s">
        <v>6</v>
      </c>
      <c r="T4" s="11" t="s">
        <v>6</v>
      </c>
      <c r="U4" s="11" t="s">
        <v>6</v>
      </c>
      <c r="V4" s="11" t="s">
        <v>6</v>
      </c>
      <c r="W4" s="11" t="s">
        <v>6</v>
      </c>
      <c r="X4" s="11" t="s">
        <v>6</v>
      </c>
      <c r="Y4" s="11">
        <v>9341</v>
      </c>
      <c r="Z4" s="11" t="s">
        <v>6</v>
      </c>
      <c r="AA4" s="11" t="s">
        <v>6</v>
      </c>
      <c r="AB4" s="11" t="s">
        <v>6</v>
      </c>
      <c r="AC4" s="11">
        <f>SUM(Q4:AB4)</f>
        <v>9341</v>
      </c>
      <c r="AD4" s="12">
        <f>P4-AC4</f>
        <v>16903</v>
      </c>
      <c r="AE4" s="8">
        <f>IF(AC4&lt;&gt;0,AD4/AC4*100,0)</f>
        <v>180.95492987902796</v>
      </c>
      <c r="AF4" s="9" t="s">
        <v>10</v>
      </c>
    </row>
    <row r="5" spans="1:32" ht="28.5" x14ac:dyDescent="0.25">
      <c r="A5" s="15" t="s">
        <v>7</v>
      </c>
      <c r="B5" s="3" t="s">
        <v>11</v>
      </c>
      <c r="C5" s="9" t="s">
        <v>9</v>
      </c>
      <c r="D5" s="11" t="s">
        <v>6</v>
      </c>
      <c r="E5" s="11" t="s">
        <v>6</v>
      </c>
      <c r="F5" s="11" t="s">
        <v>6</v>
      </c>
      <c r="G5" s="11" t="s">
        <v>6</v>
      </c>
      <c r="H5" s="11" t="s">
        <v>6</v>
      </c>
      <c r="I5" s="11" t="s">
        <v>6</v>
      </c>
      <c r="J5" s="11" t="s">
        <v>6</v>
      </c>
      <c r="K5" s="11" t="s">
        <v>6</v>
      </c>
      <c r="L5" s="11">
        <v>7462</v>
      </c>
      <c r="M5" s="11" t="s">
        <v>6</v>
      </c>
      <c r="N5" s="11" t="s">
        <v>6</v>
      </c>
      <c r="O5" s="11" t="s">
        <v>6</v>
      </c>
      <c r="P5" s="11">
        <f>SUM(D5:O5)</f>
        <v>7462</v>
      </c>
      <c r="Q5" s="11" t="s">
        <v>6</v>
      </c>
      <c r="R5" s="11" t="s">
        <v>6</v>
      </c>
      <c r="S5" s="11" t="s">
        <v>6</v>
      </c>
      <c r="T5" s="11" t="s">
        <v>6</v>
      </c>
      <c r="U5" s="11" t="s">
        <v>6</v>
      </c>
      <c r="V5" s="11" t="s">
        <v>6</v>
      </c>
      <c r="W5" s="11" t="s">
        <v>6</v>
      </c>
      <c r="X5" s="11" t="s">
        <v>6</v>
      </c>
      <c r="Y5" s="11">
        <v>10071</v>
      </c>
      <c r="Z5" s="11" t="s">
        <v>6</v>
      </c>
      <c r="AA5" s="11" t="s">
        <v>6</v>
      </c>
      <c r="AB5" s="11" t="s">
        <v>6</v>
      </c>
      <c r="AC5" s="11">
        <f>SUM(Q5:AB5)</f>
        <v>10071</v>
      </c>
      <c r="AD5" s="12">
        <f>P5-AC5</f>
        <v>-2609</v>
      </c>
      <c r="AE5" s="8">
        <f>IF(AC5&lt;&gt;0,AD5/AC5*100,0)</f>
        <v>-25.906066924833681</v>
      </c>
      <c r="AF5" s="9" t="s">
        <v>10</v>
      </c>
    </row>
    <row r="6" spans="1:32" ht="28.5" x14ac:dyDescent="0.25">
      <c r="A6" s="15" t="s">
        <v>7</v>
      </c>
      <c r="B6" s="3" t="s">
        <v>12</v>
      </c>
      <c r="C6" s="9" t="s">
        <v>9</v>
      </c>
      <c r="D6" s="11" t="s">
        <v>6</v>
      </c>
      <c r="E6" s="11" t="s">
        <v>6</v>
      </c>
      <c r="F6" s="11" t="s">
        <v>6</v>
      </c>
      <c r="G6" s="11" t="s">
        <v>6</v>
      </c>
      <c r="H6" s="11" t="s">
        <v>6</v>
      </c>
      <c r="I6" s="11" t="s">
        <v>6</v>
      </c>
      <c r="J6" s="11" t="s">
        <v>6</v>
      </c>
      <c r="K6" s="11" t="s">
        <v>6</v>
      </c>
      <c r="L6" s="11">
        <v>8285</v>
      </c>
      <c r="M6" s="11" t="s">
        <v>6</v>
      </c>
      <c r="N6" s="11" t="s">
        <v>6</v>
      </c>
      <c r="O6" s="11" t="s">
        <v>6</v>
      </c>
      <c r="P6" s="11">
        <f>SUM(D6:O6)</f>
        <v>8285</v>
      </c>
      <c r="Q6" s="11" t="s">
        <v>6</v>
      </c>
      <c r="R6" s="11" t="s">
        <v>6</v>
      </c>
      <c r="S6" s="11" t="s">
        <v>6</v>
      </c>
      <c r="T6" s="11" t="s">
        <v>6</v>
      </c>
      <c r="U6" s="11" t="s">
        <v>6</v>
      </c>
      <c r="V6" s="11" t="s">
        <v>6</v>
      </c>
      <c r="W6" s="11" t="s">
        <v>6</v>
      </c>
      <c r="X6" s="11" t="s">
        <v>6</v>
      </c>
      <c r="Y6" s="11">
        <v>7370</v>
      </c>
      <c r="Z6" s="11" t="s">
        <v>6</v>
      </c>
      <c r="AA6" s="11" t="s">
        <v>6</v>
      </c>
      <c r="AB6" s="11" t="s">
        <v>6</v>
      </c>
      <c r="AC6" s="11">
        <f>SUM(Q6:AB6)</f>
        <v>7370</v>
      </c>
      <c r="AD6" s="12">
        <f>P6-AC6</f>
        <v>915</v>
      </c>
      <c r="AE6" s="8">
        <f>IF(AC6&lt;&gt;0,AD6/AC6*100,0)</f>
        <v>12.415196743554953</v>
      </c>
      <c r="AF6" s="9" t="s">
        <v>10</v>
      </c>
    </row>
    <row r="7" spans="1:32" ht="42.75" x14ac:dyDescent="0.25">
      <c r="A7" s="15" t="s">
        <v>14</v>
      </c>
      <c r="B7" s="3" t="s">
        <v>16</v>
      </c>
      <c r="C7" s="9" t="s">
        <v>9</v>
      </c>
      <c r="D7" s="11" t="s">
        <v>6</v>
      </c>
      <c r="E7" s="11" t="s">
        <v>6</v>
      </c>
      <c r="F7" s="11" t="s">
        <v>6</v>
      </c>
      <c r="G7" s="11" t="s">
        <v>6</v>
      </c>
      <c r="H7" s="11" t="s">
        <v>6</v>
      </c>
      <c r="I7" s="11" t="s">
        <v>6</v>
      </c>
      <c r="J7" s="11" t="s">
        <v>6</v>
      </c>
      <c r="K7" s="11" t="s">
        <v>6</v>
      </c>
      <c r="L7" s="11">
        <v>226871</v>
      </c>
      <c r="M7" s="11" t="s">
        <v>6</v>
      </c>
      <c r="N7" s="11" t="s">
        <v>6</v>
      </c>
      <c r="O7" s="11" t="s">
        <v>6</v>
      </c>
      <c r="P7" s="11">
        <f t="shared" ref="P7" si="0">SUM(D7:O7)</f>
        <v>226871</v>
      </c>
      <c r="Q7" s="11" t="s">
        <v>6</v>
      </c>
      <c r="R7" s="11" t="s">
        <v>6</v>
      </c>
      <c r="S7" s="11" t="s">
        <v>6</v>
      </c>
      <c r="T7" s="11" t="s">
        <v>6</v>
      </c>
      <c r="U7" s="11" t="s">
        <v>6</v>
      </c>
      <c r="V7" s="11" t="s">
        <v>6</v>
      </c>
      <c r="W7" s="11" t="s">
        <v>6</v>
      </c>
      <c r="X7" s="11" t="s">
        <v>6</v>
      </c>
      <c r="Y7" s="11" t="s">
        <v>6</v>
      </c>
      <c r="Z7" s="11" t="s">
        <v>6</v>
      </c>
      <c r="AA7" s="11" t="s">
        <v>6</v>
      </c>
      <c r="AB7" s="11" t="s">
        <v>6</v>
      </c>
      <c r="AC7" s="11">
        <f t="shared" ref="AC7" si="1">SUM(Q7:AB7)</f>
        <v>0</v>
      </c>
      <c r="AD7" s="12">
        <f t="shared" ref="AD7" si="2">P7-AC7</f>
        <v>226871</v>
      </c>
      <c r="AE7" s="8">
        <f t="shared" ref="AE7" si="3">IF(AC7&lt;&gt;0,AD7/AC7*100,0)</f>
        <v>0</v>
      </c>
      <c r="AF7" s="9" t="s">
        <v>17</v>
      </c>
    </row>
    <row r="8" spans="1:32" ht="28.5" x14ac:dyDescent="0.25">
      <c r="A8" s="15" t="s">
        <v>18</v>
      </c>
      <c r="B8" s="3" t="s">
        <v>19</v>
      </c>
      <c r="C8" s="9" t="s">
        <v>9</v>
      </c>
      <c r="D8" s="11" t="s">
        <v>6</v>
      </c>
      <c r="E8" s="11" t="s">
        <v>6</v>
      </c>
      <c r="F8" s="11" t="s">
        <v>6</v>
      </c>
      <c r="G8" s="11" t="s">
        <v>6</v>
      </c>
      <c r="H8" s="11" t="s">
        <v>6</v>
      </c>
      <c r="I8" s="11" t="s">
        <v>6</v>
      </c>
      <c r="J8" s="11" t="s">
        <v>6</v>
      </c>
      <c r="K8" s="11" t="s">
        <v>6</v>
      </c>
      <c r="L8" s="11">
        <v>12366</v>
      </c>
      <c r="M8" s="11" t="s">
        <v>6</v>
      </c>
      <c r="N8" s="11" t="s">
        <v>6</v>
      </c>
      <c r="O8" s="11" t="s">
        <v>6</v>
      </c>
      <c r="P8" s="11">
        <f t="shared" ref="P8:P13" si="4">SUM(D8:O8)</f>
        <v>12366</v>
      </c>
      <c r="Q8" s="11" t="s">
        <v>6</v>
      </c>
      <c r="R8" s="11" t="s">
        <v>6</v>
      </c>
      <c r="S8" s="11" t="s">
        <v>6</v>
      </c>
      <c r="T8" s="11" t="s">
        <v>6</v>
      </c>
      <c r="U8" s="11" t="s">
        <v>6</v>
      </c>
      <c r="V8" s="11" t="s">
        <v>6</v>
      </c>
      <c r="W8" s="11" t="s">
        <v>6</v>
      </c>
      <c r="X8" s="11" t="s">
        <v>6</v>
      </c>
      <c r="Y8" s="11">
        <v>16247</v>
      </c>
      <c r="Z8" s="11" t="s">
        <v>6</v>
      </c>
      <c r="AA8" s="11" t="s">
        <v>6</v>
      </c>
      <c r="AB8" s="11" t="s">
        <v>6</v>
      </c>
      <c r="AC8" s="11">
        <f t="shared" ref="AC8:AC13" si="5">SUM(Q8:AB8)</f>
        <v>16247</v>
      </c>
      <c r="AD8" s="12">
        <f t="shared" ref="AD8:AD13" si="6">P8-AC8</f>
        <v>-3881</v>
      </c>
      <c r="AE8" s="8">
        <f t="shared" ref="AE8:AE13" si="7">IF(AC8&lt;&gt;0,AD8/AC8*100,0)</f>
        <v>-23.887486920662276</v>
      </c>
      <c r="AF8" s="9" t="s">
        <v>13</v>
      </c>
    </row>
    <row r="9" spans="1:32" ht="28.5" x14ac:dyDescent="0.25">
      <c r="A9" s="15" t="s">
        <v>20</v>
      </c>
      <c r="B9" s="3" t="s">
        <v>21</v>
      </c>
      <c r="C9" s="9" t="s">
        <v>9</v>
      </c>
      <c r="D9" s="11" t="s">
        <v>6</v>
      </c>
      <c r="E9" s="11" t="s">
        <v>6</v>
      </c>
      <c r="F9" s="11" t="s">
        <v>6</v>
      </c>
      <c r="G9" s="11" t="s">
        <v>6</v>
      </c>
      <c r="H9" s="11" t="s">
        <v>6</v>
      </c>
      <c r="I9" s="11" t="s">
        <v>6</v>
      </c>
      <c r="J9" s="11" t="s">
        <v>6</v>
      </c>
      <c r="K9" s="11" t="s">
        <v>6</v>
      </c>
      <c r="L9" s="11">
        <v>33321</v>
      </c>
      <c r="M9" s="11" t="s">
        <v>6</v>
      </c>
      <c r="N9" s="11" t="s">
        <v>6</v>
      </c>
      <c r="O9" s="11" t="s">
        <v>6</v>
      </c>
      <c r="P9" s="11">
        <f t="shared" si="4"/>
        <v>33321</v>
      </c>
      <c r="Q9" s="11" t="s">
        <v>6</v>
      </c>
      <c r="R9" s="11" t="s">
        <v>6</v>
      </c>
      <c r="S9" s="11" t="s">
        <v>6</v>
      </c>
      <c r="T9" s="11" t="s">
        <v>6</v>
      </c>
      <c r="U9" s="11" t="s">
        <v>6</v>
      </c>
      <c r="V9" s="11" t="s">
        <v>6</v>
      </c>
      <c r="W9" s="11" t="s">
        <v>6</v>
      </c>
      <c r="X9" s="11" t="s">
        <v>6</v>
      </c>
      <c r="Y9" s="11">
        <v>24754</v>
      </c>
      <c r="Z9" s="11" t="s">
        <v>6</v>
      </c>
      <c r="AA9" s="11" t="s">
        <v>6</v>
      </c>
      <c r="AB9" s="11" t="s">
        <v>6</v>
      </c>
      <c r="AC9" s="11">
        <f t="shared" si="5"/>
        <v>24754</v>
      </c>
      <c r="AD9" s="12">
        <f t="shared" si="6"/>
        <v>8567</v>
      </c>
      <c r="AE9" s="8">
        <f t="shared" si="7"/>
        <v>34.608548113436214</v>
      </c>
      <c r="AF9" s="9" t="s">
        <v>13</v>
      </c>
    </row>
    <row r="10" spans="1:32" ht="42.75" x14ac:dyDescent="0.25">
      <c r="A10" s="15" t="s">
        <v>20</v>
      </c>
      <c r="B10" s="3" t="s">
        <v>22</v>
      </c>
      <c r="C10" s="9" t="s">
        <v>9</v>
      </c>
      <c r="D10" s="11" t="s">
        <v>6</v>
      </c>
      <c r="E10" s="11" t="s">
        <v>6</v>
      </c>
      <c r="F10" s="11" t="s">
        <v>6</v>
      </c>
      <c r="G10" s="11" t="s">
        <v>6</v>
      </c>
      <c r="H10" s="11" t="s">
        <v>6</v>
      </c>
      <c r="I10" s="11" t="s">
        <v>6</v>
      </c>
      <c r="J10" s="11" t="s">
        <v>6</v>
      </c>
      <c r="K10" s="11" t="s">
        <v>6</v>
      </c>
      <c r="L10" s="11">
        <v>165570</v>
      </c>
      <c r="M10" s="11" t="s">
        <v>6</v>
      </c>
      <c r="N10" s="11" t="s">
        <v>6</v>
      </c>
      <c r="O10" s="11" t="s">
        <v>6</v>
      </c>
      <c r="P10" s="11">
        <f t="shared" si="4"/>
        <v>165570</v>
      </c>
      <c r="Q10" s="11" t="s">
        <v>6</v>
      </c>
      <c r="R10" s="11" t="s">
        <v>6</v>
      </c>
      <c r="S10" s="11" t="s">
        <v>6</v>
      </c>
      <c r="T10" s="11" t="s">
        <v>6</v>
      </c>
      <c r="U10" s="11" t="s">
        <v>6</v>
      </c>
      <c r="V10" s="11" t="s">
        <v>6</v>
      </c>
      <c r="W10" s="11" t="s">
        <v>6</v>
      </c>
      <c r="X10" s="11" t="s">
        <v>6</v>
      </c>
      <c r="Y10" s="11" t="s">
        <v>6</v>
      </c>
      <c r="Z10" s="11" t="s">
        <v>6</v>
      </c>
      <c r="AA10" s="11" t="s">
        <v>6</v>
      </c>
      <c r="AB10" s="11" t="s">
        <v>6</v>
      </c>
      <c r="AC10" s="11">
        <f t="shared" si="5"/>
        <v>0</v>
      </c>
      <c r="AD10" s="12">
        <f t="shared" si="6"/>
        <v>165570</v>
      </c>
      <c r="AE10" s="8">
        <f t="shared" si="7"/>
        <v>0</v>
      </c>
      <c r="AF10" s="9" t="s">
        <v>23</v>
      </c>
    </row>
    <row r="11" spans="1:32" ht="28.5" x14ac:dyDescent="0.25">
      <c r="A11" s="15" t="s">
        <v>20</v>
      </c>
      <c r="B11" s="3" t="s">
        <v>24</v>
      </c>
      <c r="C11" s="9" t="s">
        <v>9</v>
      </c>
      <c r="D11" s="11" t="s">
        <v>6</v>
      </c>
      <c r="E11" s="11" t="s">
        <v>6</v>
      </c>
      <c r="F11" s="11" t="s">
        <v>6</v>
      </c>
      <c r="G11" s="11" t="s">
        <v>6</v>
      </c>
      <c r="H11" s="11" t="s">
        <v>6</v>
      </c>
      <c r="I11" s="11" t="s">
        <v>6</v>
      </c>
      <c r="J11" s="11" t="s">
        <v>6</v>
      </c>
      <c r="K11" s="11" t="s">
        <v>6</v>
      </c>
      <c r="L11" s="11">
        <v>109649</v>
      </c>
      <c r="M11" s="11" t="s">
        <v>6</v>
      </c>
      <c r="N11" s="11" t="s">
        <v>6</v>
      </c>
      <c r="O11" s="11" t="s">
        <v>6</v>
      </c>
      <c r="P11" s="11">
        <f t="shared" si="4"/>
        <v>109649</v>
      </c>
      <c r="Q11" s="11" t="s">
        <v>6</v>
      </c>
      <c r="R11" s="11" t="s">
        <v>6</v>
      </c>
      <c r="S11" s="11" t="s">
        <v>6</v>
      </c>
      <c r="T11" s="11" t="s">
        <v>6</v>
      </c>
      <c r="U11" s="11" t="s">
        <v>6</v>
      </c>
      <c r="V11" s="11" t="s">
        <v>6</v>
      </c>
      <c r="W11" s="11" t="s">
        <v>6</v>
      </c>
      <c r="X11" s="11" t="s">
        <v>6</v>
      </c>
      <c r="Y11" s="11" t="s">
        <v>6</v>
      </c>
      <c r="Z11" s="11" t="s">
        <v>6</v>
      </c>
      <c r="AA11" s="11" t="s">
        <v>6</v>
      </c>
      <c r="AB11" s="11" t="s">
        <v>6</v>
      </c>
      <c r="AC11" s="11">
        <f t="shared" si="5"/>
        <v>0</v>
      </c>
      <c r="AD11" s="12">
        <f t="shared" si="6"/>
        <v>109649</v>
      </c>
      <c r="AE11" s="8">
        <f t="shared" si="7"/>
        <v>0</v>
      </c>
      <c r="AF11" s="9" t="s">
        <v>23</v>
      </c>
    </row>
    <row r="12" spans="1:32" ht="28.5" x14ac:dyDescent="0.25">
      <c r="A12" s="15" t="s">
        <v>20</v>
      </c>
      <c r="B12" s="3" t="s">
        <v>25</v>
      </c>
      <c r="C12" s="9" t="s">
        <v>9</v>
      </c>
      <c r="D12" s="11" t="s">
        <v>6</v>
      </c>
      <c r="E12" s="11" t="s">
        <v>6</v>
      </c>
      <c r="F12" s="11" t="s">
        <v>6</v>
      </c>
      <c r="G12" s="11" t="s">
        <v>6</v>
      </c>
      <c r="H12" s="11" t="s">
        <v>6</v>
      </c>
      <c r="I12" s="11" t="s">
        <v>6</v>
      </c>
      <c r="J12" s="11" t="s">
        <v>6</v>
      </c>
      <c r="K12" s="11" t="s">
        <v>6</v>
      </c>
      <c r="L12" s="11">
        <v>28241</v>
      </c>
      <c r="M12" s="11" t="s">
        <v>6</v>
      </c>
      <c r="N12" s="11" t="s">
        <v>6</v>
      </c>
      <c r="O12" s="11" t="s">
        <v>6</v>
      </c>
      <c r="P12" s="11">
        <f t="shared" si="4"/>
        <v>28241</v>
      </c>
      <c r="Q12" s="11" t="s">
        <v>6</v>
      </c>
      <c r="R12" s="11" t="s">
        <v>6</v>
      </c>
      <c r="S12" s="11" t="s">
        <v>6</v>
      </c>
      <c r="T12" s="11" t="s">
        <v>6</v>
      </c>
      <c r="U12" s="11" t="s">
        <v>6</v>
      </c>
      <c r="V12" s="11" t="s">
        <v>6</v>
      </c>
      <c r="W12" s="11" t="s">
        <v>6</v>
      </c>
      <c r="X12" s="11" t="s">
        <v>6</v>
      </c>
      <c r="Y12" s="11" t="s">
        <v>6</v>
      </c>
      <c r="Z12" s="11" t="s">
        <v>6</v>
      </c>
      <c r="AA12" s="11" t="s">
        <v>6</v>
      </c>
      <c r="AB12" s="11" t="s">
        <v>6</v>
      </c>
      <c r="AC12" s="11">
        <f t="shared" si="5"/>
        <v>0</v>
      </c>
      <c r="AD12" s="12">
        <f t="shared" si="6"/>
        <v>28241</v>
      </c>
      <c r="AE12" s="8">
        <f t="shared" si="7"/>
        <v>0</v>
      </c>
      <c r="AF12" s="9" t="s">
        <v>13</v>
      </c>
    </row>
    <row r="13" spans="1:32" ht="28.5" x14ac:dyDescent="0.25">
      <c r="A13" s="15" t="s">
        <v>26</v>
      </c>
      <c r="B13" s="3" t="s">
        <v>27</v>
      </c>
      <c r="C13" s="9" t="s">
        <v>9</v>
      </c>
      <c r="D13" s="11" t="s">
        <v>6</v>
      </c>
      <c r="E13" s="11" t="s">
        <v>6</v>
      </c>
      <c r="F13" s="11" t="s">
        <v>6</v>
      </c>
      <c r="G13" s="11" t="s">
        <v>6</v>
      </c>
      <c r="H13" s="11" t="s">
        <v>6</v>
      </c>
      <c r="I13" s="11" t="s">
        <v>6</v>
      </c>
      <c r="J13" s="11" t="s">
        <v>6</v>
      </c>
      <c r="K13" s="11" t="s">
        <v>6</v>
      </c>
      <c r="L13" s="11">
        <v>41874</v>
      </c>
      <c r="M13" s="11" t="s">
        <v>6</v>
      </c>
      <c r="N13" s="11" t="s">
        <v>6</v>
      </c>
      <c r="O13" s="11" t="s">
        <v>6</v>
      </c>
      <c r="P13" s="11">
        <f t="shared" si="4"/>
        <v>41874</v>
      </c>
      <c r="Q13" s="11" t="s">
        <v>6</v>
      </c>
      <c r="R13" s="11" t="s">
        <v>6</v>
      </c>
      <c r="S13" s="11" t="s">
        <v>6</v>
      </c>
      <c r="T13" s="11" t="s">
        <v>6</v>
      </c>
      <c r="U13" s="11" t="s">
        <v>6</v>
      </c>
      <c r="V13" s="11" t="s">
        <v>6</v>
      </c>
      <c r="W13" s="11" t="s">
        <v>6</v>
      </c>
      <c r="X13" s="11" t="s">
        <v>6</v>
      </c>
      <c r="Y13" s="11">
        <v>17915</v>
      </c>
      <c r="Z13" s="11" t="s">
        <v>6</v>
      </c>
      <c r="AA13" s="11" t="s">
        <v>6</v>
      </c>
      <c r="AB13" s="11" t="s">
        <v>6</v>
      </c>
      <c r="AC13" s="11">
        <f t="shared" si="5"/>
        <v>17915</v>
      </c>
      <c r="AD13" s="12">
        <f t="shared" si="6"/>
        <v>23959</v>
      </c>
      <c r="AE13" s="8">
        <f t="shared" si="7"/>
        <v>133.7370918224951</v>
      </c>
      <c r="AF13" s="9" t="s">
        <v>15</v>
      </c>
    </row>
    <row r="14" spans="1:32" ht="28.5" x14ac:dyDescent="0.25">
      <c r="A14" s="15" t="s">
        <v>26</v>
      </c>
      <c r="B14" s="3" t="s">
        <v>28</v>
      </c>
      <c r="C14" s="9" t="s">
        <v>9</v>
      </c>
      <c r="D14" s="11" t="s">
        <v>6</v>
      </c>
      <c r="E14" s="11" t="s">
        <v>6</v>
      </c>
      <c r="F14" s="11" t="s">
        <v>6</v>
      </c>
      <c r="G14" s="11" t="s">
        <v>6</v>
      </c>
      <c r="H14" s="11" t="s">
        <v>6</v>
      </c>
      <c r="I14" s="11" t="s">
        <v>6</v>
      </c>
      <c r="J14" s="11" t="s">
        <v>6</v>
      </c>
      <c r="K14" s="11" t="s">
        <v>6</v>
      </c>
      <c r="L14" s="11">
        <v>4215</v>
      </c>
      <c r="M14" s="11" t="s">
        <v>6</v>
      </c>
      <c r="N14" s="11" t="s">
        <v>6</v>
      </c>
      <c r="O14" s="11" t="s">
        <v>6</v>
      </c>
      <c r="P14" s="11">
        <f t="shared" ref="P14:P15" si="8">SUM(D14:O14)</f>
        <v>4215</v>
      </c>
      <c r="Q14" s="11" t="s">
        <v>6</v>
      </c>
      <c r="R14" s="11" t="s">
        <v>6</v>
      </c>
      <c r="S14" s="11" t="s">
        <v>6</v>
      </c>
      <c r="T14" s="11" t="s">
        <v>6</v>
      </c>
      <c r="U14" s="11" t="s">
        <v>6</v>
      </c>
      <c r="V14" s="11" t="s">
        <v>6</v>
      </c>
      <c r="W14" s="11" t="s">
        <v>6</v>
      </c>
      <c r="X14" s="11" t="s">
        <v>6</v>
      </c>
      <c r="Y14" s="11">
        <v>3123</v>
      </c>
      <c r="Z14" s="11" t="s">
        <v>6</v>
      </c>
      <c r="AA14" s="11" t="s">
        <v>6</v>
      </c>
      <c r="AB14" s="11" t="s">
        <v>6</v>
      </c>
      <c r="AC14" s="11">
        <f t="shared" ref="AC14:AC15" si="9">SUM(Q14:AB14)</f>
        <v>3123</v>
      </c>
      <c r="AD14" s="12">
        <f t="shared" ref="AD14:AD15" si="10">P14-AC14</f>
        <v>1092</v>
      </c>
      <c r="AE14" s="8">
        <f t="shared" ref="AE14:AE15" si="11">IF(AC14&lt;&gt;0,AD14/AC14*100,0)</f>
        <v>34.966378482228627</v>
      </c>
      <c r="AF14" s="9" t="s">
        <v>13</v>
      </c>
    </row>
    <row r="15" spans="1:32" ht="42.75" x14ac:dyDescent="0.25">
      <c r="A15" s="15" t="s">
        <v>29</v>
      </c>
      <c r="B15" s="3" t="s">
        <v>30</v>
      </c>
      <c r="C15" s="9" t="s">
        <v>9</v>
      </c>
      <c r="D15" s="11" t="s">
        <v>6</v>
      </c>
      <c r="E15" s="11" t="s">
        <v>6</v>
      </c>
      <c r="F15" s="11" t="s">
        <v>6</v>
      </c>
      <c r="G15" s="11" t="s">
        <v>6</v>
      </c>
      <c r="H15" s="11" t="s">
        <v>6</v>
      </c>
      <c r="I15" s="11" t="s">
        <v>6</v>
      </c>
      <c r="J15" s="11" t="s">
        <v>6</v>
      </c>
      <c r="K15" s="11" t="s">
        <v>6</v>
      </c>
      <c r="L15" s="11">
        <v>203798</v>
      </c>
      <c r="M15" s="11" t="s">
        <v>6</v>
      </c>
      <c r="N15" s="11" t="s">
        <v>6</v>
      </c>
      <c r="O15" s="11" t="s">
        <v>6</v>
      </c>
      <c r="P15" s="11">
        <f t="shared" si="8"/>
        <v>203798</v>
      </c>
      <c r="Q15" s="11" t="s">
        <v>6</v>
      </c>
      <c r="R15" s="11" t="s">
        <v>6</v>
      </c>
      <c r="S15" s="11" t="s">
        <v>6</v>
      </c>
      <c r="T15" s="11" t="s">
        <v>6</v>
      </c>
      <c r="U15" s="11" t="s">
        <v>6</v>
      </c>
      <c r="V15" s="11" t="s">
        <v>6</v>
      </c>
      <c r="W15" s="11" t="s">
        <v>6</v>
      </c>
      <c r="X15" s="11" t="s">
        <v>6</v>
      </c>
      <c r="Y15" s="11" t="s">
        <v>6</v>
      </c>
      <c r="Z15" s="11" t="s">
        <v>6</v>
      </c>
      <c r="AA15" s="11" t="s">
        <v>6</v>
      </c>
      <c r="AB15" s="11" t="s">
        <v>6</v>
      </c>
      <c r="AC15" s="11">
        <f t="shared" si="9"/>
        <v>0</v>
      </c>
      <c r="AD15" s="12">
        <f t="shared" si="10"/>
        <v>203798</v>
      </c>
      <c r="AE15" s="8">
        <f t="shared" si="11"/>
        <v>0</v>
      </c>
      <c r="AF15" s="9" t="s">
        <v>23</v>
      </c>
    </row>
    <row r="16" spans="1:32" ht="28.5" customHeight="1" x14ac:dyDescent="0.25">
      <c r="A16" s="2" t="s">
        <v>31</v>
      </c>
      <c r="B16" s="3" t="s">
        <v>32</v>
      </c>
      <c r="C16" s="9" t="s">
        <v>9</v>
      </c>
      <c r="D16" s="11" t="s">
        <v>6</v>
      </c>
      <c r="E16" s="11" t="s">
        <v>6</v>
      </c>
      <c r="F16" s="11" t="s">
        <v>6</v>
      </c>
      <c r="G16" s="11" t="s">
        <v>6</v>
      </c>
      <c r="H16" s="11" t="s">
        <v>6</v>
      </c>
      <c r="I16" s="11" t="s">
        <v>6</v>
      </c>
      <c r="J16" s="11" t="s">
        <v>6</v>
      </c>
      <c r="K16" s="11" t="s">
        <v>6</v>
      </c>
      <c r="L16" s="11">
        <v>6441</v>
      </c>
      <c r="M16" s="11" t="s">
        <v>6</v>
      </c>
      <c r="N16" s="11" t="s">
        <v>6</v>
      </c>
      <c r="O16" s="11" t="s">
        <v>6</v>
      </c>
      <c r="P16" s="11">
        <f t="shared" ref="P16:P17" si="12">SUM(D16:O16)</f>
        <v>6441</v>
      </c>
      <c r="Q16" s="11" t="s">
        <v>6</v>
      </c>
      <c r="R16" s="11" t="s">
        <v>6</v>
      </c>
      <c r="S16" s="11" t="s">
        <v>6</v>
      </c>
      <c r="T16" s="11" t="s">
        <v>6</v>
      </c>
      <c r="U16" s="11" t="s">
        <v>6</v>
      </c>
      <c r="V16" s="11" t="s">
        <v>6</v>
      </c>
      <c r="W16" s="11" t="s">
        <v>6</v>
      </c>
      <c r="X16" s="11" t="s">
        <v>6</v>
      </c>
      <c r="Y16" s="11">
        <v>185</v>
      </c>
      <c r="Z16" s="11" t="s">
        <v>6</v>
      </c>
      <c r="AA16" s="11" t="s">
        <v>6</v>
      </c>
      <c r="AB16" s="11" t="s">
        <v>6</v>
      </c>
      <c r="AC16" s="11">
        <f t="shared" ref="AC16:AC17" si="13">SUM(Q16:AB16)</f>
        <v>185</v>
      </c>
      <c r="AD16" s="12">
        <f t="shared" ref="AD16:AD17" si="14">P16-AC16</f>
        <v>6256</v>
      </c>
      <c r="AE16" s="8">
        <f t="shared" ref="AE16:AE17" si="15">IF(AC16&lt;&gt;0,AD16/AC16*100,0)</f>
        <v>3381.6216216216217</v>
      </c>
      <c r="AF16" s="9" t="s">
        <v>13</v>
      </c>
    </row>
    <row r="17" spans="1:32" ht="28.5" customHeight="1" x14ac:dyDescent="0.25">
      <c r="A17" s="2" t="s">
        <v>31</v>
      </c>
      <c r="B17" s="3" t="s">
        <v>33</v>
      </c>
      <c r="C17" s="9" t="s">
        <v>9</v>
      </c>
      <c r="D17" s="11" t="s">
        <v>6</v>
      </c>
      <c r="E17" s="11" t="s">
        <v>6</v>
      </c>
      <c r="F17" s="11" t="s">
        <v>6</v>
      </c>
      <c r="G17" s="11" t="s">
        <v>6</v>
      </c>
      <c r="H17" s="11" t="s">
        <v>6</v>
      </c>
      <c r="I17" s="11" t="s">
        <v>6</v>
      </c>
      <c r="J17" s="11" t="s">
        <v>6</v>
      </c>
      <c r="K17" s="11" t="s">
        <v>6</v>
      </c>
      <c r="L17" s="11">
        <v>8610</v>
      </c>
      <c r="M17" s="11" t="s">
        <v>6</v>
      </c>
      <c r="N17" s="11" t="s">
        <v>6</v>
      </c>
      <c r="O17" s="11" t="s">
        <v>6</v>
      </c>
      <c r="P17" s="11">
        <f t="shared" si="12"/>
        <v>8610</v>
      </c>
      <c r="Q17" s="11" t="s">
        <v>6</v>
      </c>
      <c r="R17" s="11" t="s">
        <v>6</v>
      </c>
      <c r="S17" s="11" t="s">
        <v>6</v>
      </c>
      <c r="T17" s="11" t="s">
        <v>6</v>
      </c>
      <c r="U17" s="11" t="s">
        <v>6</v>
      </c>
      <c r="V17" s="11" t="s">
        <v>6</v>
      </c>
      <c r="W17" s="11" t="s">
        <v>6</v>
      </c>
      <c r="X17" s="11" t="s">
        <v>6</v>
      </c>
      <c r="Y17" s="11">
        <v>2100</v>
      </c>
      <c r="Z17" s="11" t="s">
        <v>6</v>
      </c>
      <c r="AA17" s="11" t="s">
        <v>6</v>
      </c>
      <c r="AB17" s="11" t="s">
        <v>6</v>
      </c>
      <c r="AC17" s="11">
        <f t="shared" si="13"/>
        <v>2100</v>
      </c>
      <c r="AD17" s="12">
        <f t="shared" si="14"/>
        <v>6510</v>
      </c>
      <c r="AE17" s="8">
        <f t="shared" si="15"/>
        <v>310</v>
      </c>
      <c r="AF17" s="9" t="s">
        <v>13</v>
      </c>
    </row>
    <row r="18" spans="1:32" ht="42.75" customHeight="1" x14ac:dyDescent="0.25">
      <c r="A18" s="2" t="s">
        <v>31</v>
      </c>
      <c r="B18" s="3" t="s">
        <v>34</v>
      </c>
      <c r="C18" s="9" t="s">
        <v>9</v>
      </c>
      <c r="D18" s="11" t="s">
        <v>6</v>
      </c>
      <c r="E18" s="11" t="s">
        <v>6</v>
      </c>
      <c r="F18" s="11" t="s">
        <v>6</v>
      </c>
      <c r="G18" s="11" t="s">
        <v>6</v>
      </c>
      <c r="H18" s="11" t="s">
        <v>6</v>
      </c>
      <c r="I18" s="11" t="s">
        <v>6</v>
      </c>
      <c r="J18" s="11" t="s">
        <v>6</v>
      </c>
      <c r="K18" s="11" t="s">
        <v>6</v>
      </c>
      <c r="L18" s="11">
        <v>3913</v>
      </c>
      <c r="M18" s="11" t="s">
        <v>6</v>
      </c>
      <c r="N18" s="11" t="s">
        <v>6</v>
      </c>
      <c r="O18" s="11" t="s">
        <v>6</v>
      </c>
      <c r="P18" s="11">
        <f t="shared" ref="P18:P20" si="16">SUM(D18:O18)</f>
        <v>3913</v>
      </c>
      <c r="Q18" s="11" t="s">
        <v>6</v>
      </c>
      <c r="R18" s="11" t="s">
        <v>6</v>
      </c>
      <c r="S18" s="11" t="s">
        <v>6</v>
      </c>
      <c r="T18" s="11" t="s">
        <v>6</v>
      </c>
      <c r="U18" s="11" t="s">
        <v>6</v>
      </c>
      <c r="V18" s="11" t="s">
        <v>6</v>
      </c>
      <c r="W18" s="11" t="s">
        <v>6</v>
      </c>
      <c r="X18" s="11" t="s">
        <v>6</v>
      </c>
      <c r="Y18" s="11">
        <v>2790</v>
      </c>
      <c r="Z18" s="11" t="s">
        <v>6</v>
      </c>
      <c r="AA18" s="11" t="s">
        <v>6</v>
      </c>
      <c r="AB18" s="11" t="s">
        <v>6</v>
      </c>
      <c r="AC18" s="11">
        <f t="shared" ref="AC18:AC20" si="17">SUM(Q18:AB18)</f>
        <v>2790</v>
      </c>
      <c r="AD18" s="12">
        <f t="shared" ref="AD18:AD20" si="18">P18-AC18</f>
        <v>1123</v>
      </c>
      <c r="AE18" s="8">
        <f t="shared" ref="AE18:AE20" si="19">IF(AC18&lt;&gt;0,AD18/AC18*100,0)</f>
        <v>40.250896057347667</v>
      </c>
      <c r="AF18" s="9" t="s">
        <v>35</v>
      </c>
    </row>
    <row r="19" spans="1:32" ht="28.5" customHeight="1" x14ac:dyDescent="0.25">
      <c r="A19" s="2" t="s">
        <v>31</v>
      </c>
      <c r="B19" s="3" t="s">
        <v>36</v>
      </c>
      <c r="C19" s="9" t="s">
        <v>9</v>
      </c>
      <c r="D19" s="11" t="s">
        <v>6</v>
      </c>
      <c r="E19" s="11" t="s">
        <v>6</v>
      </c>
      <c r="F19" s="11" t="s">
        <v>6</v>
      </c>
      <c r="G19" s="11" t="s">
        <v>6</v>
      </c>
      <c r="H19" s="11" t="s">
        <v>6</v>
      </c>
      <c r="I19" s="11" t="s">
        <v>6</v>
      </c>
      <c r="J19" s="11" t="s">
        <v>6</v>
      </c>
      <c r="K19" s="11" t="s">
        <v>6</v>
      </c>
      <c r="L19" s="11">
        <v>2634</v>
      </c>
      <c r="M19" s="11" t="s">
        <v>6</v>
      </c>
      <c r="N19" s="11" t="s">
        <v>6</v>
      </c>
      <c r="O19" s="11" t="s">
        <v>6</v>
      </c>
      <c r="P19" s="11">
        <f t="shared" si="16"/>
        <v>2634</v>
      </c>
      <c r="Q19" s="11" t="s">
        <v>6</v>
      </c>
      <c r="R19" s="11" t="s">
        <v>6</v>
      </c>
      <c r="S19" s="11" t="s">
        <v>6</v>
      </c>
      <c r="T19" s="11" t="s">
        <v>6</v>
      </c>
      <c r="U19" s="11" t="s">
        <v>6</v>
      </c>
      <c r="V19" s="11" t="s">
        <v>6</v>
      </c>
      <c r="W19" s="11" t="s">
        <v>6</v>
      </c>
      <c r="X19" s="11" t="s">
        <v>6</v>
      </c>
      <c r="Y19" s="11">
        <v>1572</v>
      </c>
      <c r="Z19" s="11" t="s">
        <v>6</v>
      </c>
      <c r="AA19" s="11" t="s">
        <v>6</v>
      </c>
      <c r="AB19" s="11" t="s">
        <v>6</v>
      </c>
      <c r="AC19" s="11">
        <f t="shared" si="17"/>
        <v>1572</v>
      </c>
      <c r="AD19" s="12">
        <f t="shared" si="18"/>
        <v>1062</v>
      </c>
      <c r="AE19" s="8">
        <f t="shared" si="19"/>
        <v>67.55725190839695</v>
      </c>
      <c r="AF19" s="9" t="s">
        <v>37</v>
      </c>
    </row>
    <row r="20" spans="1:32" ht="28.5" customHeight="1" x14ac:dyDescent="0.25">
      <c r="A20" s="2" t="s">
        <v>31</v>
      </c>
      <c r="B20" s="3" t="s">
        <v>38</v>
      </c>
      <c r="C20" s="9" t="s">
        <v>9</v>
      </c>
      <c r="D20" s="11" t="s">
        <v>6</v>
      </c>
      <c r="E20" s="11" t="s">
        <v>6</v>
      </c>
      <c r="F20" s="11" t="s">
        <v>6</v>
      </c>
      <c r="G20" s="11" t="s">
        <v>6</v>
      </c>
      <c r="H20" s="11" t="s">
        <v>6</v>
      </c>
      <c r="I20" s="11" t="s">
        <v>6</v>
      </c>
      <c r="J20" s="11" t="s">
        <v>6</v>
      </c>
      <c r="K20" s="11" t="s">
        <v>6</v>
      </c>
      <c r="L20" s="11">
        <v>0</v>
      </c>
      <c r="M20" s="11" t="s">
        <v>6</v>
      </c>
      <c r="N20" s="11" t="s">
        <v>6</v>
      </c>
      <c r="O20" s="11" t="s">
        <v>6</v>
      </c>
      <c r="P20" s="11">
        <f t="shared" si="16"/>
        <v>0</v>
      </c>
      <c r="Q20" s="11" t="s">
        <v>6</v>
      </c>
      <c r="R20" s="11" t="s">
        <v>6</v>
      </c>
      <c r="S20" s="11" t="s">
        <v>6</v>
      </c>
      <c r="T20" s="11" t="s">
        <v>6</v>
      </c>
      <c r="U20" s="11" t="s">
        <v>6</v>
      </c>
      <c r="V20" s="11" t="s">
        <v>6</v>
      </c>
      <c r="W20" s="11" t="s">
        <v>6</v>
      </c>
      <c r="X20" s="11" t="s">
        <v>6</v>
      </c>
      <c r="Y20" s="11">
        <v>3024</v>
      </c>
      <c r="Z20" s="11" t="s">
        <v>6</v>
      </c>
      <c r="AA20" s="11" t="s">
        <v>6</v>
      </c>
      <c r="AB20" s="11" t="s">
        <v>6</v>
      </c>
      <c r="AC20" s="11">
        <f t="shared" si="17"/>
        <v>3024</v>
      </c>
      <c r="AD20" s="12">
        <f t="shared" si="18"/>
        <v>-3024</v>
      </c>
      <c r="AE20" s="8">
        <f t="shared" si="19"/>
        <v>-100</v>
      </c>
      <c r="AF20" s="9" t="s">
        <v>13</v>
      </c>
    </row>
    <row r="22" spans="1:32" ht="200.1" customHeight="1" x14ac:dyDescent="0.25">
      <c r="A22" s="13" t="s">
        <v>64</v>
      </c>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row>
  </sheetData>
  <mergeCells count="8">
    <mergeCell ref="A1:AF1"/>
    <mergeCell ref="A4:A6"/>
    <mergeCell ref="A7"/>
    <mergeCell ref="A22:AF22"/>
    <mergeCell ref="A8"/>
    <mergeCell ref="A9:A12"/>
    <mergeCell ref="A13:A14"/>
    <mergeCell ref="A15"/>
  </mergeCells>
  <phoneticPr fontId="1" type="noConversion"/>
  <printOptions horizontalCentered="1"/>
  <pageMargins left="0.35433070866141736" right="0.39370078740157483" top="0.43307086614173229" bottom="0.39370078740157483" header="0.31496062992125984" footer="0.31496062992125984"/>
  <pageSetup paperSize="8" scale="10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累計明細表- 以類型分</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TBROC</dc:creator>
  <cp:lastModifiedBy>鄧憲仁</cp:lastModifiedBy>
  <cp:lastPrinted>2022-11-18T10:53:46Z</cp:lastPrinted>
  <dcterms:created xsi:type="dcterms:W3CDTF">2018-07-02T01:52:51Z</dcterms:created>
  <dcterms:modified xsi:type="dcterms:W3CDTF">2022-11-18T10:53:48Z</dcterms:modified>
</cp:coreProperties>
</file>