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650" windowHeight="8625" tabRatio="483" activeTab="0"/>
  </bookViews>
  <sheets>
    <sheet name="Sheet1" sheetId="1" r:id="rId1"/>
    <sheet name="Sheet2" sheetId="2" r:id="rId2"/>
    <sheet name="Sheet3" sheetId="3" r:id="rId3"/>
  </sheets>
  <definedNames>
    <definedName name="_xlnm.Print_Area" localSheetId="0">'Sheet1'!$A$1:$G$26</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2" localSheetId="2">'Sheet3'!#REF!</definedName>
    <definedName name="月表26_3" localSheetId="2">'Sheet3'!#REF!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1" localSheetId="1">'Sheet2'!$A$3:$D$12</definedName>
    <definedName name="外部資料_1" localSheetId="2">'Sheet3'!$A$3:$D$10</definedName>
    <definedName name="外部資料_2" localSheetId="0">'Sheet1'!$D$3:$F$14</definedName>
    <definedName name="外部資料_2" localSheetId="1">'Sheet2'!$B$14:$B$15</definedName>
    <definedName name="外部資料_3" localSheetId="1">'Sheet2'!$C$15:$C$16</definedName>
  </definedNames>
  <calcPr fullCalcOnLoad="1"/>
</workbook>
</file>

<file path=xl/sharedStrings.xml><?xml version="1.0" encoding="utf-8"?>
<sst xmlns="http://schemas.openxmlformats.org/spreadsheetml/2006/main" count="86" uniqueCount="69">
  <si>
    <t>類型</t>
  </si>
  <si>
    <t>國家公園</t>
  </si>
  <si>
    <t>高雄市</t>
  </si>
  <si>
    <t>森林遊樂區</t>
  </si>
  <si>
    <t>海水浴場</t>
  </si>
  <si>
    <t>西湖渡假村</t>
  </si>
  <si>
    <t>寺廟</t>
  </si>
  <si>
    <t>其他</t>
  </si>
  <si>
    <t>苗栗縣</t>
  </si>
  <si>
    <t>總計</t>
  </si>
  <si>
    <t>門票數</t>
  </si>
  <si>
    <t>人工計數器</t>
  </si>
  <si>
    <t>計數器計算</t>
  </si>
  <si>
    <t>總計</t>
  </si>
  <si>
    <t>木雕博物館</t>
  </si>
  <si>
    <t>停車數估算</t>
  </si>
  <si>
    <t>福建省</t>
  </si>
  <si>
    <t>參山國家風景區</t>
  </si>
  <si>
    <r>
      <t>成</t>
    </r>
    <r>
      <rPr>
        <sz val="12"/>
        <rFont val="Times New Roman"/>
        <family val="1"/>
      </rPr>
      <t xml:space="preserve"> </t>
    </r>
    <r>
      <rPr>
        <sz val="12"/>
        <rFont val="新細明體"/>
        <family val="1"/>
      </rPr>
      <t>長</t>
    </r>
    <r>
      <rPr>
        <sz val="12"/>
        <rFont val="Times New Roman"/>
        <family val="1"/>
      </rPr>
      <t xml:space="preserve"> </t>
    </r>
    <r>
      <rPr>
        <sz val="12"/>
        <rFont val="新細明體"/>
        <family val="1"/>
      </rPr>
      <t>率</t>
    </r>
    <r>
      <rPr>
        <sz val="12"/>
        <rFont val="Times New Roman"/>
        <family val="1"/>
      </rPr>
      <t xml:space="preserve">    (%)</t>
    </r>
  </si>
  <si>
    <t>國家風景區</t>
  </si>
  <si>
    <t>古蹟、歷史建物</t>
  </si>
  <si>
    <t>獅頭山風景區</t>
  </si>
  <si>
    <t>雪霸國家公園</t>
  </si>
  <si>
    <t>汶水遊客中心</t>
  </si>
  <si>
    <t>香格里拉樂園</t>
  </si>
  <si>
    <t>新竹縣、苗栗縣</t>
  </si>
  <si>
    <t>臺北市</t>
  </si>
  <si>
    <t>臺中市</t>
  </si>
  <si>
    <t>臺南市</t>
  </si>
  <si>
    <t>臺灣省</t>
  </si>
  <si>
    <t>重複遊憩區遊客數</t>
  </si>
  <si>
    <t>觀霧遊客中心</t>
  </si>
  <si>
    <t>上年同月
遊客人數</t>
  </si>
  <si>
    <t>備註：本月遊客人數扣除本年度新增據點之遊客數，與上年度同月比較成長</t>
  </si>
  <si>
    <t>備    註：本月遊客人數扣除本年度新增據點之遊客數，與上年度同月比較成長</t>
  </si>
  <si>
    <t>新北市</t>
  </si>
  <si>
    <t>飛牛牧場</t>
  </si>
  <si>
    <t>大湖草莓文化館</t>
  </si>
  <si>
    <t>參觀團體及計數器計算</t>
  </si>
  <si>
    <t>公營遊憩區</t>
  </si>
  <si>
    <t>民營遊憩區</t>
  </si>
  <si>
    <t>停車數+門票數+車流數概估</t>
  </si>
  <si>
    <r>
      <t xml:space="preserve">成長率
</t>
    </r>
    <r>
      <rPr>
        <sz val="12"/>
        <rFont val="Times New Roman"/>
        <family val="1"/>
      </rPr>
      <t>(%)</t>
    </r>
  </si>
  <si>
    <t>桃園市</t>
  </si>
  <si>
    <t>直轄市級及縣(市)級風景特定區</t>
  </si>
  <si>
    <r>
      <t>觀</t>
    </r>
    <r>
      <rPr>
        <sz val="12"/>
        <rFont val="Times New Roman"/>
        <family val="1"/>
      </rPr>
      <t xml:space="preserve"> </t>
    </r>
    <r>
      <rPr>
        <sz val="12"/>
        <rFont val="新細明體"/>
        <family val="1"/>
      </rPr>
      <t>光</t>
    </r>
    <r>
      <rPr>
        <sz val="12"/>
        <rFont val="Times New Roman"/>
        <family val="1"/>
      </rPr>
      <t xml:space="preserve"> </t>
    </r>
    <r>
      <rPr>
        <sz val="12"/>
        <rFont val="新細明體"/>
        <family val="1"/>
      </rPr>
      <t>遊</t>
    </r>
    <r>
      <rPr>
        <sz val="12"/>
        <rFont val="Times New Roman"/>
        <family val="1"/>
      </rPr>
      <t xml:space="preserve"> </t>
    </r>
    <r>
      <rPr>
        <sz val="12"/>
        <rFont val="新細明體"/>
        <family val="1"/>
      </rPr>
      <t>憩</t>
    </r>
    <r>
      <rPr>
        <sz val="12"/>
        <rFont val="Times New Roman"/>
        <family val="1"/>
      </rPr>
      <t xml:space="preserve"> </t>
    </r>
    <r>
      <rPr>
        <sz val="12"/>
        <rFont val="新細明體"/>
        <family val="1"/>
      </rPr>
      <t>區</t>
    </r>
  </si>
  <si>
    <r>
      <t>縣</t>
    </r>
    <r>
      <rPr>
        <sz val="12"/>
        <rFont val="Times New Roman"/>
        <family val="1"/>
      </rPr>
      <t xml:space="preserve"> </t>
    </r>
    <r>
      <rPr>
        <sz val="12"/>
        <rFont val="新細明體"/>
        <family val="1"/>
      </rPr>
      <t>市</t>
    </r>
    <r>
      <rPr>
        <sz val="12"/>
        <rFont val="Times New Roman"/>
        <family val="1"/>
      </rPr>
      <t xml:space="preserve"> </t>
    </r>
    <r>
      <rPr>
        <sz val="12"/>
        <rFont val="新細明體"/>
        <family val="1"/>
      </rPr>
      <t>別</t>
    </r>
  </si>
  <si>
    <r>
      <t>備</t>
    </r>
    <r>
      <rPr>
        <sz val="12"/>
        <rFont val="Times New Roman"/>
        <family val="1"/>
      </rPr>
      <t xml:space="preserve">    </t>
    </r>
    <r>
      <rPr>
        <sz val="12"/>
        <rFont val="新細明體"/>
        <family val="1"/>
      </rPr>
      <t xml:space="preserve">註
</t>
    </r>
    <r>
      <rPr>
        <sz val="12"/>
        <rFont val="Times New Roman"/>
        <family val="1"/>
      </rPr>
      <t>(</t>
    </r>
    <r>
      <rPr>
        <sz val="12"/>
        <rFont val="新細明體"/>
        <family val="1"/>
      </rPr>
      <t>計算遊客人數之方法或其他</t>
    </r>
    <r>
      <rPr>
        <sz val="12"/>
        <rFont val="Times New Roman"/>
        <family val="1"/>
      </rPr>
      <t>)</t>
    </r>
  </si>
  <si>
    <t>雪見遊憩區</t>
  </si>
  <si>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</si>
  <si>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</si>
  <si>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</si>
  <si>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</si>
  <si>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</si>
  <si>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</si>
  <si>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</si>
  <si>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</si>
  <si>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</si>
  <si>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客家大院</t>
  </si>
  <si>
    <t>-34.75</t>
  </si>
  <si>
    <t>-0.04</t>
  </si>
  <si>
    <t>-29.39</t>
  </si>
  <si>
    <t>-57.77</t>
  </si>
  <si>
    <t>-27.27</t>
  </si>
  <si>
    <t>-32.69</t>
  </si>
  <si>
    <t>-58.76</t>
  </si>
  <si>
    <t>-63.74</t>
  </si>
  <si>
    <t>-16.75</t>
  </si>
  <si>
    <t>-71.34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</si>
</sst>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49">
    <font>
      <sz val="12"/>
      <name val="新細明體"/>
      <family val="1"/>
    </font>
    <font>
      <sz val="9"/>
      <name val="新細明體"/>
      <family val="1"/>
    </font>
    <font>
      <sz val="12"/>
      <name val="Times New Roman"/>
      <family val="1"/>
    </font>
    <font>
      <sz val="14"/>
      <name val="新細明體"/>
      <family val="1"/>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11"/>
      <name val="新細明體"/>
      <family val="1"/>
    </font>
    <font>
      <sz val="15"/>
      <name val="標楷體"/>
      <family val="4"/>
    </font>
    <font>
      <sz val="14"/>
      <name val="標楷體"/>
      <family val="4"/>
    </font>
    <font>
      <sz val="10"/>
      <name val="Times New Roman"/>
      <family val="1"/>
    </font>
    <font>
      <sz val="10"/>
      <name val="細明體"/>
      <family val="3"/>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48">
    <xf numFmtId="0" fontId="0" fillId="0" borderId="0" xfId="0" applyAlignment="1">
      <alignment/>
    </xf>
    <xf numFmtId="0" fontId="0" fillId="0" borderId="0" xfId="0" applyAlignment="1">
      <alignment/>
    </xf>
    <xf numFmtId="0" fontId="3" fillId="0" borderId="0" xfId="0" applyFont="1" applyAlignment="1">
      <alignment horizont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2" fontId="0" fillId="0" borderId="10" xfId="0" applyNumberFormat="1" applyBorder="1" applyAlignment="1">
      <alignment horizontal="right" vertical="center"/>
    </xf>
    <xf numFmtId="180" fontId="0" fillId="0" borderId="10" xfId="0" applyNumberFormat="1" applyBorder="1" applyAlignment="1">
      <alignment vertical="center"/>
    </xf>
    <xf numFmtId="0" fontId="0" fillId="0" borderId="0" xfId="0" applyFont="1" applyFill="1" applyAlignment="1">
      <alignment/>
    </xf>
    <xf numFmtId="0" fontId="4" fillId="0" borderId="0" xfId="0" applyFont="1" applyFill="1" applyAlignment="1">
      <alignment/>
    </xf>
    <xf numFmtId="180" fontId="4" fillId="0" borderId="0" xfId="0" applyNumberFormat="1" applyFont="1" applyFill="1" applyAlignment="1">
      <alignment/>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0" xfId="0" applyFont="1" applyFill="1" applyAlignment="1">
      <alignment/>
    </xf>
    <xf numFmtId="0" fontId="2"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7" fillId="0" borderId="0" xfId="33" applyFont="1" applyFill="1">
      <alignment/>
      <protection/>
    </xf>
    <xf numFmtId="0" fontId="7" fillId="0" borderId="0" xfId="33" applyFont="1" applyFill="1" applyAlignment="1">
      <alignment vertical="center"/>
      <protection/>
    </xf>
    <xf numFmtId="0" fontId="11"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7" fillId="0" borderId="10" xfId="0" applyFont="1" applyBorder="1" applyAlignment="1">
      <alignment vertical="center"/>
    </xf>
    <xf numFmtId="0" fontId="12" fillId="0" borderId="0" xfId="33" applyFont="1" applyFill="1">
      <alignment/>
      <protection/>
    </xf>
    <xf numFmtId="180" fontId="8" fillId="0" borderId="10" xfId="0" applyNumberFormat="1" applyFont="1" applyFill="1" applyBorder="1" applyAlignment="1">
      <alignment vertical="center"/>
    </xf>
    <xf numFmtId="181" fontId="8" fillId="0" borderId="10"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8" fillId="0" borderId="13" xfId="0" applyFont="1" applyFill="1" applyBorder="1" applyAlignment="1">
      <alignment vertical="center"/>
    </xf>
    <xf numFmtId="0" fontId="13" fillId="0" borderId="10" xfId="0" applyFont="1" applyFill="1" applyBorder="1" applyAlignment="1">
      <alignment horizontal="left" vertical="center"/>
    </xf>
    <xf numFmtId="0" fontId="13" fillId="0" borderId="10"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180" fontId="8" fillId="0" borderId="0" xfId="0" applyNumberFormat="1" applyFont="1" applyFill="1" applyBorder="1" applyAlignment="1">
      <alignment vertical="center"/>
    </xf>
    <xf numFmtId="183" fontId="8" fillId="0" borderId="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180" fontId="0" fillId="33" borderId="10" xfId="0" applyNumberFormat="1" applyFill="1" applyBorder="1" applyAlignment="1">
      <alignment vertical="center"/>
    </xf>
    <xf numFmtId="2" fontId="0" fillId="33" borderId="10" xfId="0" applyNumberFormat="1" applyFill="1" applyBorder="1" applyAlignment="1">
      <alignment horizontal="right" vertical="center"/>
    </xf>
    <xf numFmtId="180" fontId="0" fillId="0" borderId="0" xfId="0" applyNumberFormat="1" applyAlignment="1">
      <alignment/>
    </xf>
    <xf numFmtId="188" fontId="0" fillId="0" borderId="0" xfId="0" applyNumberFormat="1" applyFont="1" applyFill="1" applyAlignment="1">
      <alignment/>
    </xf>
    <xf numFmtId="0" fontId="0" fillId="0" borderId="12" xfId="0" applyFont="1" applyFill="1" applyBorder="1" applyAlignment="1">
      <alignment vertical="center" textRotation="255"/>
    </xf>
    <xf numFmtId="176" fontId="10" fillId="0" borderId="0" xfId="0" applyNumberFormat="1" applyFont="1" applyFill="1" applyAlignment="1">
      <alignment horizontal="center" wrapText="1"/>
    </xf>
    <xf numFmtId="0" fontId="0" fillId="0" borderId="12" xfId="0" applyFont="1" applyFill="1" applyBorder="1" applyAlignment="1">
      <alignment vertical="center" textRotation="255"/>
    </xf>
    <xf numFmtId="0" fontId="9"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2257425</xdr:colOff>
      <xdr:row>0</xdr:row>
      <xdr:rowOff>409575</xdr:rowOff>
    </xdr:from>
    <xdr:to>
      <xdr:col>6</xdr:col>
      <xdr:colOff>2924175</xdr:colOff>
      <xdr:row>0</xdr:row>
      <xdr:rowOff>714375</xdr:rowOff>
    </xdr:to>
    <xdr:sp>
      <xdr:nvSpPr>
        <xdr:cNvPr id="1" name="Text Box 5"/>
        <xdr:cNvSpPr txBox="1">
          <a:spLocks noChangeArrowheads="1"/>
        </xdr:cNvSpPr>
      </xdr:nvSpPr>
      <xdr:spPr>
        <a:xfrm>
          <a:off x="7934325" y="409575"/>
          <a:ext cx="666750" cy="3048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新細明體"/>
              <a:ea typeface="新細明體"/>
              <a:cs typeface="新細明體"/>
            </a:rPr>
            <a:t>單位</a:t>
          </a:r>
          <a:r>
            <a:rPr lang="en-US" cap="none" sz="800" b="0" i="0" u="none" baseline="0">
              <a:solidFill>
                <a:srgbClr val="000000"/>
              </a:solidFill>
              <a:latin typeface="新細明體"/>
              <a:ea typeface="新細明體"/>
              <a:cs typeface="新細明體"/>
            </a:rPr>
            <a:t>:人次
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84"/>
  <sheetViews>
    <sheetView tabSelected="1" view="pageBreakPreview" zoomScaleSheetLayoutView="100" zoomScalePageLayoutView="0" workbookViewId="0" topLeftCell="A1">
      <selection activeCell="L8" sqref="L8"/>
    </sheetView>
  </sheetViews>
  <sheetFormatPr defaultColWidth="9.00390625" defaultRowHeight="16.5"/>
  <cols>
    <col min="1" max="1" width="5.125" style="39" customWidth="1"/>
    <col min="2" max="2" width="27.00390625" style="33" customWidth="1"/>
    <col min="3" max="3" width="14.75390625" style="33" customWidth="1"/>
    <col min="4" max="4" width="10.00390625" style="33" customWidth="1"/>
    <col min="5" max="5" width="9.875" style="33" customWidth="1"/>
    <col min="6" max="6" width="7.75390625" style="33" customWidth="1"/>
    <col min="7" max="7" width="39.75390625" style="33" customWidth="1"/>
    <col min="8" max="16384" width="9.00390625" style="14" customWidth="1"/>
  </cols>
  <sheetData>
    <row r="1" spans="1:7" ht="59.25" customHeight="1">
      <c r="A1" s="45" t="e">
        <f>#REF!&amp;"年"&amp;#REF!&amp;"月主要觀光遊憩據點遊客人數統計
Visitors to the Principal Scenic Spots in Taiwan,
 "&amp;#REF!&amp;","&amp;#REF!+1911</f>
        <v>#REF!</v>
      </c>
      <c r="B1" s="45"/>
      <c r="C1" s="45"/>
      <c r="D1" s="45"/>
      <c r="E1" s="45"/>
      <c r="F1" s="45"/>
      <c r="G1" s="45"/>
    </row>
    <row r="2" spans="1:7" s="9" customFormat="1" ht="45" customHeight="1">
      <c r="A2" s="37" t="s">
        <v>0</v>
      </c>
      <c r="B2" s="37" t="s">
        <v>45</v>
      </c>
      <c r="C2" s="37" t="s">
        <v>46</v>
      </c>
      <c r="D2" s="15" t="e">
        <f>#REF!&amp;"年"&amp;#REF!&amp;"月
遊客人數"</f>
        <v>#REF!</v>
      </c>
      <c r="E2" s="18" t="s">
        <v>32</v>
      </c>
      <c r="F2" s="18" t="s">
        <v>42</v>
      </c>
      <c r="G2" s="18" t="s">
        <v>47</v>
      </c>
    </row>
    <row r="3" spans="1:7" s="10" customFormat="1" ht="17.25" customHeight="1">
      <c r="A3" s="12"/>
      <c r="B3" s="32" t="s">
        <v>17</v>
      </c>
      <c r="C3" s="30"/>
      <c r="D3" s="27"/>
      <c r="E3" s="27"/>
      <c r="F3" s="28"/>
      <c r="G3" s="16"/>
    </row>
    <row r="4" spans="1:9" s="10" customFormat="1" ht="17.25" customHeight="1">
      <c r="A4" s="13"/>
      <c r="B4" s="17" t="s">
        <v>21</v>
      </c>
      <c r="C4" s="30" t="s">
        <v>25</v>
      </c>
      <c r="D4" s="27">
        <v>449020</v>
      </c>
      <c r="E4" s="27">
        <v>688186</v>
      </c>
      <c r="F4" s="28" t="s">
        <v>59</v>
      </c>
      <c r="G4" s="16" t="s">
        <v>41</v>
      </c>
      <c r="I4" s="11"/>
    </row>
    <row r="5" spans="1:7" s="10" customFormat="1" ht="17.25" customHeight="1">
      <c r="A5" s="13"/>
      <c r="B5" s="31" t="s">
        <v>22</v>
      </c>
      <c r="C5" s="30"/>
      <c r="D5" s="27"/>
      <c r="E5" s="27"/>
      <c r="F5" s="28"/>
      <c r="G5" s="16"/>
    </row>
    <row r="6" spans="1:7" s="10" customFormat="1" ht="17.25" customHeight="1">
      <c r="A6" s="13"/>
      <c r="B6" s="17" t="s">
        <v>23</v>
      </c>
      <c r="C6" s="30" t="s">
        <v>8</v>
      </c>
      <c r="D6" s="27">
        <v>43391</v>
      </c>
      <c r="E6" s="27">
        <v>43407</v>
      </c>
      <c r="F6" s="28" t="s">
        <v>60</v>
      </c>
      <c r="G6" s="16" t="s">
        <v>38</v>
      </c>
    </row>
    <row r="7" spans="1:7" s="10" customFormat="1" ht="17.25" customHeight="1">
      <c r="A7" s="13"/>
      <c r="B7" s="17" t="s">
        <v>31</v>
      </c>
      <c r="C7" s="30" t="s">
        <v>8</v>
      </c>
      <c r="D7" s="27">
        <v>7922</v>
      </c>
      <c r="E7" s="27">
        <v>11219</v>
      </c>
      <c r="F7" s="28" t="s">
        <v>61</v>
      </c>
      <c r="G7" s="16" t="s">
        <v>11</v>
      </c>
    </row>
    <row r="8" spans="1:7" s="10" customFormat="1" ht="17.25" customHeight="1">
      <c r="A8" s="13"/>
      <c r="B8" s="17" t="s">
        <v>48</v>
      </c>
      <c r="C8" s="30" t="s">
        <v>8</v>
      </c>
      <c r="D8" s="27">
        <v>7130</v>
      </c>
      <c r="E8" s="27">
        <v>16885</v>
      </c>
      <c r="F8" s="28" t="s">
        <v>62</v>
      </c>
      <c r="G8" s="16" t="s">
        <v>12</v>
      </c>
    </row>
    <row r="9" spans="1:7" s="10" customFormat="1" ht="17.25" customHeight="1">
      <c r="A9" s="13"/>
      <c r="B9" s="16" t="s">
        <v>14</v>
      </c>
      <c r="C9" s="30" t="s">
        <v>8</v>
      </c>
      <c r="D9" s="27">
        <v>3944</v>
      </c>
      <c r="E9" s="27">
        <v>5423</v>
      </c>
      <c r="F9" s="28" t="s">
        <v>63</v>
      </c>
      <c r="G9" s="16" t="s">
        <v>10</v>
      </c>
    </row>
    <row r="10" spans="1:7" s="10" customFormat="1" ht="17.25" customHeight="1">
      <c r="A10" s="46"/>
      <c r="B10" s="16" t="s">
        <v>24</v>
      </c>
      <c r="C10" s="30" t="s">
        <v>8</v>
      </c>
      <c r="D10" s="27">
        <v>5243</v>
      </c>
      <c r="E10" s="27">
        <v>7789</v>
      </c>
      <c r="F10" s="28" t="s">
        <v>64</v>
      </c>
      <c r="G10" s="16" t="s">
        <v>10</v>
      </c>
    </row>
    <row r="11" spans="1:7" s="10" customFormat="1" ht="17.25" customHeight="1">
      <c r="A11" s="46"/>
      <c r="B11" s="16" t="s">
        <v>5</v>
      </c>
      <c r="C11" s="30" t="s">
        <v>8</v>
      </c>
      <c r="D11" s="27">
        <v>6329</v>
      </c>
      <c r="E11" s="27">
        <v>15346</v>
      </c>
      <c r="F11" s="28" t="s">
        <v>65</v>
      </c>
      <c r="G11" s="16" t="s">
        <v>10</v>
      </c>
    </row>
    <row r="12" spans="1:7" s="10" customFormat="1" ht="17.25" customHeight="1">
      <c r="A12" s="46"/>
      <c r="B12" s="16" t="s">
        <v>36</v>
      </c>
      <c r="C12" s="30" t="s">
        <v>8</v>
      </c>
      <c r="D12" s="27">
        <v>13259</v>
      </c>
      <c r="E12" s="27">
        <v>36562</v>
      </c>
      <c r="F12" s="28" t="s">
        <v>66</v>
      </c>
      <c r="G12" s="16" t="s">
        <v>10</v>
      </c>
    </row>
    <row r="13" spans="1:7" ht="17.25" customHeight="1">
      <c r="A13" s="44"/>
      <c r="B13" s="16" t="s">
        <v>37</v>
      </c>
      <c r="C13" s="30" t="s">
        <v>8</v>
      </c>
      <c r="D13" s="27">
        <v>196011</v>
      </c>
      <c r="E13" s="27">
        <v>235461</v>
      </c>
      <c r="F13" s="29" t="s">
        <v>67</v>
      </c>
      <c r="G13" s="16" t="s">
        <v>15</v>
      </c>
    </row>
    <row r="14" spans="1:7" ht="17.25" customHeight="1">
      <c r="A14" s="44"/>
      <c r="B14" s="16" t="s">
        <v>58</v>
      </c>
      <c r="C14" s="30" t="s">
        <v>8</v>
      </c>
      <c r="D14" s="27">
        <v>1500</v>
      </c>
      <c r="E14" s="27">
        <v>5233</v>
      </c>
      <c r="F14" s="29" t="s">
        <v>68</v>
      </c>
      <c r="G14" s="16" t="s">
        <v>15</v>
      </c>
    </row>
    <row r="15" spans="1:15" s="9" customFormat="1" ht="17.25" customHeight="1">
      <c r="A15" s="19" t="s">
        <v>49</v>
      </c>
      <c r="B15" s="20"/>
      <c r="C15" s="20"/>
      <c r="D15" s="35"/>
      <c r="E15" s="35"/>
      <c r="F15" s="36"/>
      <c r="G15" s="20"/>
      <c r="H15" s="10"/>
      <c r="I15" s="10"/>
      <c r="J15" s="10"/>
      <c r="K15" s="10"/>
      <c r="L15" s="10"/>
      <c r="M15" s="10"/>
      <c r="N15" s="10"/>
      <c r="O15" s="10"/>
    </row>
    <row r="16" spans="1:15" s="9" customFormat="1" ht="17.25" customHeight="1">
      <c r="A16" s="19" t="s">
        <v>50</v>
      </c>
      <c r="B16" s="20"/>
      <c r="C16" s="20"/>
      <c r="D16" s="35"/>
      <c r="E16" s="35"/>
      <c r="F16" s="36"/>
      <c r="G16" s="20"/>
      <c r="H16" s="10"/>
      <c r="I16" s="10"/>
      <c r="J16" s="10"/>
      <c r="K16" s="10"/>
      <c r="L16" s="10"/>
      <c r="M16" s="10"/>
      <c r="N16" s="10"/>
      <c r="O16" s="10"/>
    </row>
    <row r="17" spans="1:15" s="9" customFormat="1" ht="17.25" customHeight="1">
      <c r="A17" s="21" t="s">
        <v>51</v>
      </c>
      <c r="B17" s="20"/>
      <c r="C17" s="20"/>
      <c r="D17" s="35"/>
      <c r="E17" s="35"/>
      <c r="F17" s="36"/>
      <c r="G17" s="20"/>
      <c r="H17" s="10"/>
      <c r="I17" s="10"/>
      <c r="J17" s="10"/>
      <c r="K17" s="10"/>
      <c r="L17" s="10"/>
      <c r="M17" s="10"/>
      <c r="N17" s="10"/>
      <c r="O17" s="10"/>
    </row>
    <row r="18" spans="1:15" s="9" customFormat="1" ht="17.25" customHeight="1">
      <c r="A18" s="26" t="s">
        <v>52</v>
      </c>
      <c r="B18" s="20"/>
      <c r="C18" s="20"/>
      <c r="D18" s="35"/>
      <c r="E18" s="35"/>
      <c r="F18" s="36"/>
      <c r="G18" s="20"/>
      <c r="H18" s="10"/>
      <c r="I18" s="10"/>
      <c r="J18" s="10"/>
      <c r="K18" s="10"/>
      <c r="L18" s="10"/>
      <c r="M18" s="10"/>
      <c r="N18" s="10"/>
      <c r="O18" s="10"/>
    </row>
    <row r="19" spans="1:15" s="9" customFormat="1" ht="17.25" customHeight="1">
      <c r="A19" s="22" t="s">
        <v>53</v>
      </c>
      <c r="B19" s="20"/>
      <c r="C19" s="20"/>
      <c r="D19" s="35"/>
      <c r="E19" s="35"/>
      <c r="F19" s="36"/>
      <c r="G19" s="20"/>
      <c r="H19" s="10"/>
      <c r="I19" s="10"/>
      <c r="J19" s="10"/>
      <c r="K19" s="10"/>
      <c r="L19" s="10"/>
      <c r="M19" s="10"/>
      <c r="N19" s="10"/>
      <c r="O19" s="10"/>
    </row>
    <row r="20" spans="1:15" s="9" customFormat="1" ht="17.25" customHeight="1">
      <c r="A20" s="22" t="s">
        <v>54</v>
      </c>
      <c r="B20" s="20"/>
      <c r="C20" s="20"/>
      <c r="D20" s="35"/>
      <c r="E20" s="35"/>
      <c r="F20" s="36"/>
      <c r="G20" s="20"/>
      <c r="H20" s="10"/>
      <c r="I20" s="10"/>
      <c r="J20" s="10"/>
      <c r="K20" s="10"/>
      <c r="L20" s="10"/>
      <c r="M20" s="10"/>
      <c r="N20" s="10"/>
      <c r="O20" s="10"/>
    </row>
    <row r="21" spans="1:15" s="9" customFormat="1" ht="17.25" customHeight="1">
      <c r="A21" s="19" t="s">
        <v>55</v>
      </c>
      <c r="B21" s="23"/>
      <c r="C21" s="23"/>
      <c r="D21" s="20"/>
      <c r="E21" s="20"/>
      <c r="F21" s="20"/>
      <c r="G21" s="23"/>
      <c r="H21" s="10"/>
      <c r="I21" s="10"/>
      <c r="J21" s="10"/>
      <c r="K21" s="10"/>
      <c r="L21" s="10"/>
      <c r="M21" s="10"/>
      <c r="N21" s="10"/>
      <c r="O21" s="10"/>
    </row>
    <row r="22" spans="1:7" ht="17.25" customHeight="1">
      <c r="A22" s="19" t="s">
        <v>56</v>
      </c>
      <c r="B22" s="23"/>
      <c r="C22" s="23"/>
      <c r="D22" s="20"/>
      <c r="E22" s="20"/>
      <c r="F22" s="20"/>
      <c r="G22" s="23"/>
    </row>
    <row r="23" spans="1:7" ht="17.25" customHeight="1">
      <c r="A23" s="19" t="s">
        <v>57</v>
      </c>
      <c r="B23" s="23"/>
      <c r="C23" s="23"/>
      <c r="D23" s="20"/>
      <c r="E23" s="20"/>
      <c r="F23" s="20"/>
      <c r="G23" s="23"/>
    </row>
    <row r="24" spans="4:6" ht="17.25" customHeight="1">
      <c r="D24" s="20"/>
      <c r="E24" s="20"/>
      <c r="F24" s="20"/>
    </row>
    <row r="25" spans="4:6" ht="17.25" customHeight="1">
      <c r="D25" s="20"/>
      <c r="E25" s="20"/>
      <c r="F25" s="20"/>
    </row>
    <row r="26" spans="4:6" ht="17.25" customHeight="1">
      <c r="D26" s="20"/>
      <c r="E26" s="20"/>
      <c r="F26" s="20"/>
    </row>
    <row r="27" spans="4:6" ht="17.25" customHeight="1">
      <c r="D27" s="23"/>
      <c r="E27" s="24"/>
      <c r="F27" s="23"/>
    </row>
    <row r="28" spans="4:6" ht="17.25" customHeight="1">
      <c r="D28" s="23"/>
      <c r="E28" s="24"/>
      <c r="F28" s="23"/>
    </row>
    <row r="29" spans="4:6" ht="17.25" customHeight="1">
      <c r="D29" s="23"/>
      <c r="E29" s="23"/>
      <c r="F29" s="23"/>
    </row>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spans="1:7" s="38" customFormat="1" ht="17.25" customHeight="1">
      <c r="A41" s="39"/>
      <c r="B41" s="33"/>
      <c r="C41" s="33"/>
      <c r="D41" s="33"/>
      <c r="E41" s="33"/>
      <c r="F41" s="33"/>
      <c r="G41" s="33"/>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spans="1:7" s="38" customFormat="1" ht="17.25" customHeight="1">
      <c r="A52" s="39"/>
      <c r="B52" s="33"/>
      <c r="C52" s="33"/>
      <c r="D52" s="33"/>
      <c r="E52" s="33"/>
      <c r="F52" s="33"/>
      <c r="G52" s="33"/>
    </row>
    <row r="53" ht="17.25" customHeight="1"/>
    <row r="54" ht="17.25" customHeight="1"/>
    <row r="55" ht="17.25" customHeight="1"/>
    <row r="56" ht="17.25" customHeight="1"/>
    <row r="57" spans="1:7" s="38" customFormat="1" ht="17.25" customHeight="1">
      <c r="A57" s="39"/>
      <c r="B57" s="33"/>
      <c r="C57" s="33"/>
      <c r="D57" s="33"/>
      <c r="E57" s="33"/>
      <c r="F57" s="33"/>
      <c r="G57" s="33"/>
    </row>
    <row r="58" ht="17.25" customHeight="1"/>
    <row r="59" spans="1:7" s="38" customFormat="1" ht="17.25" customHeight="1">
      <c r="A59" s="39"/>
      <c r="B59" s="33"/>
      <c r="C59" s="33"/>
      <c r="D59" s="33"/>
      <c r="E59" s="33"/>
      <c r="F59" s="33"/>
      <c r="G59" s="33"/>
    </row>
    <row r="60" ht="17.25" customHeight="1"/>
    <row r="61" ht="17.25" customHeight="1"/>
    <row r="62" spans="1:7" s="38" customFormat="1" ht="17.25" customHeight="1">
      <c r="A62" s="39"/>
      <c r="B62" s="33"/>
      <c r="C62" s="33"/>
      <c r="D62" s="33"/>
      <c r="E62" s="33"/>
      <c r="F62" s="33"/>
      <c r="G62" s="33"/>
    </row>
    <row r="63" ht="17.25" customHeight="1"/>
    <row r="64" ht="17.25" customHeight="1"/>
    <row r="65" ht="17.25" customHeight="1"/>
    <row r="66" ht="17.25" customHeight="1"/>
    <row r="67" ht="17.25" customHeight="1"/>
    <row r="68" spans="1:7" s="38" customFormat="1" ht="17.25" customHeight="1">
      <c r="A68" s="39"/>
      <c r="B68" s="33"/>
      <c r="C68" s="33"/>
      <c r="D68" s="33"/>
      <c r="E68" s="33"/>
      <c r="F68" s="33"/>
      <c r="G68" s="33"/>
    </row>
    <row r="69" spans="1:7" s="38" customFormat="1" ht="17.25" customHeight="1">
      <c r="A69" s="39"/>
      <c r="B69" s="33"/>
      <c r="C69" s="33"/>
      <c r="D69" s="33"/>
      <c r="E69" s="33"/>
      <c r="F69" s="33"/>
      <c r="G69" s="33"/>
    </row>
    <row r="70" ht="17.25" customHeight="1"/>
    <row r="71" ht="17.25" customHeight="1"/>
    <row r="72" ht="17.25" customHeight="1"/>
    <row r="73" ht="17.25" customHeight="1"/>
    <row r="74" ht="17.25" customHeight="1"/>
    <row r="84" ht="16.5">
      <c r="H84" s="43"/>
    </row>
  </sheetData>
  <sheetProtection/>
  <mergeCells count="2">
    <mergeCell ref="A1:G1"/>
    <mergeCell ref="A10:A12"/>
  </mergeCells>
  <printOptions horizontalCentered="1"/>
  <pageMargins left="0.2755905511811024" right="0.2755905511811024" top="0.5118110236220472" bottom="0.4724409448818898" header="0.3937007874015748" footer="0.3937007874015748"/>
  <pageSetup fitToHeight="5"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view="pageBreakPreview" zoomScaleSheetLayoutView="100" zoomScalePageLayoutView="0" workbookViewId="0" topLeftCell="A4">
      <selection activeCell="J4" sqref="J4"/>
    </sheetView>
  </sheetViews>
  <sheetFormatPr defaultColWidth="9.00390625" defaultRowHeight="16.5"/>
  <cols>
    <col min="1" max="1" width="24.50390625" style="0" customWidth="1"/>
    <col min="2" max="2" width="14.50390625" style="0" customWidth="1"/>
    <col min="3" max="4" width="13.625" style="0" customWidth="1"/>
    <col min="5" max="5" width="23.375" style="0" customWidth="1"/>
    <col min="6" max="6" width="0.5" style="0" customWidth="1"/>
  </cols>
  <sheetData>
    <row r="1" spans="1:6" s="1" customFormat="1" ht="95.25" customHeight="1">
      <c r="A1" s="47" t="e">
        <f>#REF!&amp;"年"&amp;#REF!&amp;"月主要觀光遊憩據點遊客人數統計
Visitors to the Principal Scenic Spots in Taiwan,
 "&amp;#REF!&amp;","&amp;#REF!+1911</f>
        <v>#REF!</v>
      </c>
      <c r="B1" s="47"/>
      <c r="C1" s="47"/>
      <c r="D1" s="47"/>
      <c r="E1" s="2"/>
      <c r="F1" s="2"/>
    </row>
    <row r="2" spans="1:4" s="1" customFormat="1" ht="49.5" customHeight="1">
      <c r="A2" s="3" t="s">
        <v>0</v>
      </c>
      <c r="B2" s="4" t="e">
        <f>#REF!&amp;"年"&amp;#REF!&amp;"月
遊客人數"</f>
        <v>#REF!</v>
      </c>
      <c r="C2" s="5" t="s">
        <v>32</v>
      </c>
      <c r="D2" s="5" t="s">
        <v>18</v>
      </c>
    </row>
    <row r="3" spans="1:4" ht="24.75" customHeight="1">
      <c r="A3" s="6" t="s">
        <v>19</v>
      </c>
      <c r="B3" s="8">
        <v>2776654</v>
      </c>
      <c r="C3" s="8">
        <v>4328842</v>
      </c>
      <c r="D3" s="7">
        <f>ROUND(IF(C3=0,"-",(B3-C3)/C3*100),2)</f>
        <v>-35.86</v>
      </c>
    </row>
    <row r="4" spans="1:4" ht="24.75" customHeight="1">
      <c r="A4" s="6" t="s">
        <v>1</v>
      </c>
      <c r="B4" s="8">
        <v>874621</v>
      </c>
      <c r="C4" s="8">
        <v>1173129</v>
      </c>
      <c r="D4" s="7">
        <f aca="true" t="shared" si="0" ref="D4:D12">ROUND(IF(C4=0,"-",(B4-C4)/C4*100),2)</f>
        <v>-25.45</v>
      </c>
    </row>
    <row r="5" spans="1:5" ht="24.75" customHeight="1">
      <c r="A5" s="6" t="s">
        <v>39</v>
      </c>
      <c r="B5" s="40">
        <v>8666803</v>
      </c>
      <c r="C5" s="8">
        <v>10782234</v>
      </c>
      <c r="D5" s="41">
        <f t="shared" si="0"/>
        <v>-19.62</v>
      </c>
      <c r="E5" s="42"/>
    </row>
    <row r="6" spans="1:4" ht="24.75" customHeight="1">
      <c r="A6" s="25" t="s">
        <v>44</v>
      </c>
      <c r="B6" s="40">
        <v>1298939</v>
      </c>
      <c r="C6" s="8">
        <v>1683153</v>
      </c>
      <c r="D6" s="41">
        <f t="shared" si="0"/>
        <v>-22.83</v>
      </c>
    </row>
    <row r="7" spans="1:4" ht="24.75" customHeight="1">
      <c r="A7" s="6" t="s">
        <v>3</v>
      </c>
      <c r="B7" s="8">
        <v>327342</v>
      </c>
      <c r="C7" s="8">
        <v>483642</v>
      </c>
      <c r="D7" s="7">
        <f t="shared" si="0"/>
        <v>-32.32</v>
      </c>
    </row>
    <row r="8" spans="1:5" ht="24.75" customHeight="1">
      <c r="A8" s="6" t="s">
        <v>4</v>
      </c>
      <c r="B8" s="8">
        <v>14086</v>
      </c>
      <c r="C8" s="8">
        <v>17833</v>
      </c>
      <c r="D8" s="7">
        <f t="shared" si="0"/>
        <v>-21.01</v>
      </c>
      <c r="E8" s="42"/>
    </row>
    <row r="9" spans="1:4" ht="24.75" customHeight="1">
      <c r="A9" s="6" t="s">
        <v>40</v>
      </c>
      <c r="B9" s="8">
        <v>1008894</v>
      </c>
      <c r="C9" s="8">
        <v>2039137</v>
      </c>
      <c r="D9" s="7">
        <f t="shared" si="0"/>
        <v>-50.52</v>
      </c>
    </row>
    <row r="10" spans="1:4" ht="24.75" customHeight="1">
      <c r="A10" s="6" t="s">
        <v>6</v>
      </c>
      <c r="B10" s="8">
        <v>1890558</v>
      </c>
      <c r="C10" s="8">
        <v>4882968</v>
      </c>
      <c r="D10" s="7">
        <f t="shared" si="0"/>
        <v>-61.28</v>
      </c>
    </row>
    <row r="11" spans="1:4" ht="24.75" customHeight="1">
      <c r="A11" s="6" t="s">
        <v>20</v>
      </c>
      <c r="B11" s="8">
        <v>665732</v>
      </c>
      <c r="C11" s="8">
        <v>1386108</v>
      </c>
      <c r="D11" s="7">
        <f t="shared" si="0"/>
        <v>-51.97</v>
      </c>
    </row>
    <row r="12" spans="1:4" ht="24.75" customHeight="1">
      <c r="A12" s="6" t="s">
        <v>7</v>
      </c>
      <c r="B12" s="8">
        <f>1968362+61404</f>
        <v>2029766</v>
      </c>
      <c r="C12" s="8">
        <v>2767696</v>
      </c>
      <c r="D12" s="7">
        <f t="shared" si="0"/>
        <v>-26.66</v>
      </c>
    </row>
    <row r="13" spans="1:4" ht="24.75" customHeight="1">
      <c r="A13" s="6" t="s">
        <v>30</v>
      </c>
      <c r="B13" s="8" t="e">
        <f>#REF!</f>
        <v>#REF!</v>
      </c>
      <c r="C13" s="8" t="e">
        <f>#REF!</f>
        <v>#REF!</v>
      </c>
      <c r="D13" s="7" t="e">
        <f>ROUND(IF(C13=0,"-",(B13-C13)/C13*100),2)</f>
        <v>#REF!</v>
      </c>
    </row>
    <row r="14" spans="1:4" ht="24.75" customHeight="1">
      <c r="A14" s="6" t="s">
        <v>9</v>
      </c>
      <c r="B14" s="40" t="e">
        <f>SUM(B3:B12)-B13</f>
        <v>#REF!</v>
      </c>
      <c r="C14" s="8" t="e">
        <f>SUM(C3:C12)-C13</f>
        <v>#REF!</v>
      </c>
      <c r="D14" s="7" t="e">
        <f>ROUND(IF(C14=0,"-",(B14-C14)/C14*100),2)</f>
        <v>#REF!</v>
      </c>
    </row>
    <row r="15" ht="24.75" customHeight="1">
      <c r="A15" s="34" t="s">
        <v>33</v>
      </c>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D12"/>
  <sheetViews>
    <sheetView view="pageBreakPreview" zoomScaleSheetLayoutView="100" zoomScalePageLayoutView="0" workbookViewId="0" topLeftCell="A1">
      <selection activeCell="I6" sqref="I6"/>
    </sheetView>
  </sheetViews>
  <sheetFormatPr defaultColWidth="9.00390625" defaultRowHeight="16.5"/>
  <cols>
    <col min="1" max="3" width="18.625" style="0" customWidth="1"/>
    <col min="4" max="4" width="14.50390625" style="0" customWidth="1"/>
    <col min="5" max="5" width="9.25390625" style="0" bestFit="1" customWidth="1"/>
  </cols>
  <sheetData>
    <row r="1" spans="1:4" s="1" customFormat="1" ht="90" customHeight="1">
      <c r="A1" s="47" t="e">
        <f>#REF!&amp;"年"&amp;#REF!&amp;"月主要觀光遊憩據點遊客人數統計
Visitors to the Principal Scenic Spots in Taiwan,
 "&amp;#REF!&amp;","&amp;#REF!+1911</f>
        <v>#REF!</v>
      </c>
      <c r="B1" s="47"/>
      <c r="C1" s="47"/>
      <c r="D1" s="47"/>
    </row>
    <row r="2" spans="1:4" s="1" customFormat="1" ht="49.5" customHeight="1">
      <c r="A2" s="3" t="s">
        <v>0</v>
      </c>
      <c r="B2" s="4" t="e">
        <f>#REF!&amp;"年"&amp;#REF!&amp;"月
遊客人數"</f>
        <v>#REF!</v>
      </c>
      <c r="C2" s="5" t="s">
        <v>32</v>
      </c>
      <c r="D2" s="5" t="s">
        <v>18</v>
      </c>
    </row>
    <row r="3" spans="1:4" ht="30" customHeight="1">
      <c r="A3" s="6" t="s">
        <v>35</v>
      </c>
      <c r="B3" s="8">
        <v>3598900</v>
      </c>
      <c r="C3" s="8">
        <v>3914882</v>
      </c>
      <c r="D3" s="7">
        <f>ROUND(IF(C3=0,"-",(B3-C3)/C3*100),2)</f>
        <v>-8.07</v>
      </c>
    </row>
    <row r="4" spans="1:4" ht="30" customHeight="1">
      <c r="A4" s="6" t="s">
        <v>26</v>
      </c>
      <c r="B4" s="40">
        <v>3000112</v>
      </c>
      <c r="C4" s="8">
        <v>3877901</v>
      </c>
      <c r="D4" s="7">
        <f aca="true" t="shared" si="0" ref="D4:D10">ROUND(IF(C4=0,"-",(B4-C4)/C4*100),2)</f>
        <v>-22.64</v>
      </c>
    </row>
    <row r="5" spans="1:4" ht="30" customHeight="1">
      <c r="A5" s="6" t="s">
        <v>43</v>
      </c>
      <c r="B5" s="8">
        <v>688826</v>
      </c>
      <c r="C5" s="8">
        <v>844631</v>
      </c>
      <c r="D5" s="7">
        <f t="shared" si="0"/>
        <v>-18.45</v>
      </c>
    </row>
    <row r="6" spans="1:4" ht="30" customHeight="1">
      <c r="A6" s="6" t="s">
        <v>27</v>
      </c>
      <c r="B6" s="8">
        <v>2833319</v>
      </c>
      <c r="C6" s="8">
        <v>4295446</v>
      </c>
      <c r="D6" s="7">
        <f t="shared" si="0"/>
        <v>-34.04</v>
      </c>
    </row>
    <row r="7" spans="1:4" ht="30" customHeight="1">
      <c r="A7" s="6" t="s">
        <v>28</v>
      </c>
      <c r="B7" s="8">
        <f>1651273+61404</f>
        <v>1712677</v>
      </c>
      <c r="C7" s="8">
        <v>2524260</v>
      </c>
      <c r="D7" s="7">
        <f t="shared" si="0"/>
        <v>-32.15</v>
      </c>
    </row>
    <row r="8" spans="1:4" ht="30" customHeight="1">
      <c r="A8" s="6" t="s">
        <v>2</v>
      </c>
      <c r="B8" s="8">
        <v>2127047</v>
      </c>
      <c r="C8" s="8">
        <v>3994159</v>
      </c>
      <c r="D8" s="7">
        <f t="shared" si="0"/>
        <v>-46.75</v>
      </c>
    </row>
    <row r="9" spans="1:4" ht="30" customHeight="1">
      <c r="A9" s="6" t="s">
        <v>16</v>
      </c>
      <c r="B9" s="8">
        <v>134131</v>
      </c>
      <c r="C9" s="8">
        <v>160908</v>
      </c>
      <c r="D9" s="7">
        <f t="shared" si="0"/>
        <v>-16.64</v>
      </c>
    </row>
    <row r="10" spans="1:4" ht="30" customHeight="1">
      <c r="A10" s="6" t="s">
        <v>29</v>
      </c>
      <c r="B10" s="40">
        <v>5113951</v>
      </c>
      <c r="C10" s="8">
        <v>9333333</v>
      </c>
      <c r="D10" s="7">
        <f t="shared" si="0"/>
        <v>-45.21</v>
      </c>
    </row>
    <row r="11" spans="1:4" ht="24.75" customHeight="1">
      <c r="A11" s="6" t="s">
        <v>13</v>
      </c>
      <c r="B11" s="40">
        <f>SUM(B3:B10)</f>
        <v>19208963</v>
      </c>
      <c r="C11" s="8">
        <f>SUM(C3:C10)</f>
        <v>28945520</v>
      </c>
      <c r="D11" s="7">
        <f>ROUND(IF(C11=0,"-",(B11-C11)/C11*100),2)</f>
        <v>-33.64</v>
      </c>
    </row>
    <row r="12" ht="24.75" customHeight="1">
      <c r="A12" s="34" t="s">
        <v>34</v>
      </c>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謝宛容</cp:lastModifiedBy>
  <cp:lastPrinted>2017-12-26T03:01:45Z</cp:lastPrinted>
  <dcterms:created xsi:type="dcterms:W3CDTF">1997-01-14T01:50:29Z</dcterms:created>
  <dcterms:modified xsi:type="dcterms:W3CDTF">2018-04-12T03:25:42Z</dcterms:modified>
  <cp:category/>
  <cp:version/>
  <cp:contentType/>
  <cp:contentStatus/>
</cp:coreProperties>
</file>